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tabRatio="870" activeTab="3"/>
  </bookViews>
  <sheets>
    <sheet name="1 курс" sheetId="1" r:id="rId1"/>
    <sheet name="2 курс" sheetId="2" r:id="rId2"/>
    <sheet name="3 курс" sheetId="3" r:id="rId3"/>
    <sheet name="4 курс_правильно" sheetId="4" r:id="rId4"/>
    <sheet name="Лист1" sheetId="5" r:id="rId5"/>
    <sheet name="4 курс_не правильно" sheetId="6" r:id="rId6"/>
  </sheets>
  <definedNames>
    <definedName name="_xlnm.Print_Titles" localSheetId="1">'2 курс'!$3:$7</definedName>
    <definedName name="_xlnm.Print_Titles" localSheetId="2">'3 курс'!$3:$7</definedName>
  </definedNames>
  <calcPr fullCalcOnLoad="1"/>
</workbook>
</file>

<file path=xl/sharedStrings.xml><?xml version="1.0" encoding="utf-8"?>
<sst xmlns="http://schemas.openxmlformats.org/spreadsheetml/2006/main" count="731" uniqueCount="267">
  <si>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</si>
  <si>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</si>
  <si>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</si>
  <si>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</si>
  <si>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</si>
  <si>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</si>
  <si>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</si>
  <si>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</si>
  <si>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</si>
  <si>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</si>
  <si>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</si>
  <si>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</si>
  <si>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</si>
  <si>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</si>
  <si>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</si>
  <si>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</si>
  <si>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</si>
  <si>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</si>
  <si>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</si>
  <si>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</si>
  <si>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</si>
  <si>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</si>
  <si>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</si>
  <si>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</si>
  <si>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</si>
  <si>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</si>
  <si>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</si>
  <si>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</si>
  <si>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</si>
  <si>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ПМ.03</t>
  </si>
  <si>
    <t>МДК.03.01</t>
  </si>
  <si>
    <t>Геодезия с основами картографии и картографического черчения</t>
  </si>
  <si>
    <t>ПМ.04</t>
  </si>
  <si>
    <t>МДК.04.01</t>
  </si>
  <si>
    <t>Учебная практика</t>
  </si>
  <si>
    <t>ПДП.00</t>
  </si>
  <si>
    <t>ОП.11</t>
  </si>
  <si>
    <t>ОП.12</t>
  </si>
  <si>
    <t>Планирование карьеры и профессионального роста</t>
  </si>
  <si>
    <t>Производственная практика</t>
  </si>
  <si>
    <t>УП.02</t>
  </si>
  <si>
    <t>ПП.02</t>
  </si>
  <si>
    <t>УП.03</t>
  </si>
  <si>
    <t>ПП.03</t>
  </si>
  <si>
    <t>ПП.04</t>
  </si>
  <si>
    <t>Общеобразовательный цикл</t>
  </si>
  <si>
    <t>Русский язык</t>
  </si>
  <si>
    <t>Э</t>
  </si>
  <si>
    <t>Литература</t>
  </si>
  <si>
    <t>Обществознание (вкл. экономику и право)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</si>
  <si>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</si>
  <si>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</si>
  <si>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</si>
  <si>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</si>
  <si>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</si>
  <si>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</si>
  <si>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</si>
  <si>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</si>
  <si>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</si>
  <si>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</si>
  <si>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</si>
  <si>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</si>
  <si>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</si>
  <si>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</si>
  <si>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</si>
  <si>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</si>
  <si>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</si>
  <si>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</t>
  </si>
  <si>
    <t>Форма контроля</t>
  </si>
  <si>
    <t>Учебная</t>
  </si>
  <si>
    <t>Производственная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</si>
  <si>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</si>
  <si>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</si>
  <si>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</si>
  <si>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</si>
  <si>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</si>
  <si>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</si>
  <si>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</si>
  <si>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</si>
  <si>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</si>
  <si>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</si>
  <si>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</si>
  <si>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</si>
  <si>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</si>
  <si>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</si>
  <si>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</si>
  <si>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</si>
  <si>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</si>
  <si>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</si>
  <si>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</si>
  <si>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</si>
  <si>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</si>
  <si>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технический профиль</t>
  </si>
  <si>
    <t>Всего часов 1 семестр</t>
  </si>
  <si>
    <t>Всего часов 2 семестр</t>
  </si>
  <si>
    <t>первый</t>
  </si>
  <si>
    <t>ОД.00</t>
  </si>
  <si>
    <t>2 курс</t>
  </si>
  <si>
    <t>ВТОРОЙ КУРС</t>
  </si>
  <si>
    <t>Картофо - геодезическое сопровождение земельно - имущественных отношений</t>
  </si>
  <si>
    <t>3 курс</t>
  </si>
  <si>
    <t>ТРЕТИЙ КУРС</t>
  </si>
  <si>
    <t>Эпм</t>
  </si>
  <si>
    <t>ПД</t>
  </si>
  <si>
    <t>ДП</t>
  </si>
  <si>
    <t>ЗЩ</t>
  </si>
  <si>
    <t>ЧЕТВЕРТЫЙ  КУРС</t>
  </si>
  <si>
    <t xml:space="preserve">Учебная практика
</t>
  </si>
  <si>
    <t xml:space="preserve"> -6/1/1/2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</si>
  <si>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</si>
  <si>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</si>
  <si>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</si>
  <si>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</si>
  <si>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</si>
  <si>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</si>
  <si>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</si>
  <si>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</si>
  <si>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</si>
  <si>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</si>
  <si>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</si>
  <si>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</si>
  <si>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</si>
  <si>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</si>
  <si>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</si>
  <si>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</si>
  <si>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</si>
  <si>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</si>
  <si>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</si>
  <si>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</si>
  <si>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</si>
  <si>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</si>
  <si>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</si>
  <si>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</si>
  <si>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</si>
  <si>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</si>
  <si>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</si>
  <si>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География</t>
  </si>
  <si>
    <t>ОУД.16</t>
  </si>
  <si>
    <t>ОУД.17</t>
  </si>
  <si>
    <t>Экология</t>
  </si>
  <si>
    <t>ОП.05</t>
  </si>
  <si>
    <t>Правовое обеспечение профессиональной деятельности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</si>
  <si>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</si>
  <si>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МДК.01.02</t>
  </si>
  <si>
    <t>Основы проектной и компьютерной графики</t>
  </si>
  <si>
    <t>ОУД.19</t>
  </si>
  <si>
    <t>УП.01.01</t>
  </si>
  <si>
    <t>УП.01.02</t>
  </si>
  <si>
    <t>ПМ.02</t>
  </si>
  <si>
    <t>Выполнение художественно-конструкторских проектов в материале</t>
  </si>
  <si>
    <t>ОГСЭ.01</t>
  </si>
  <si>
    <t>Основы философии</t>
  </si>
  <si>
    <t>ЕН.02</t>
  </si>
  <si>
    <t>Экологические основы природопользования</t>
  </si>
  <si>
    <t>ОП.02</t>
  </si>
  <si>
    <t>Экономика организации</t>
  </si>
  <si>
    <t>Разработка презентационных материалов дизайн-проекта средствами компьютерной графики</t>
  </si>
  <si>
    <t>ПП.01</t>
  </si>
  <si>
    <t xml:space="preserve">Производственная </t>
  </si>
  <si>
    <t>Выполнение эталонов образцов объектов дизайна в макете, материале с учетом их формообразующих средств</t>
  </si>
  <si>
    <t>МДК.02.02</t>
  </si>
  <si>
    <t>Основы конструкторско-технологического обеспечения дизайна</t>
  </si>
  <si>
    <t>УП.02.02</t>
  </si>
  <si>
    <t>Контроль за изготовлением изделий в производстве в части соответствия их авторскому образцу</t>
  </si>
  <si>
    <t>Основы стандартизации, сертификации и метрологии</t>
  </si>
  <si>
    <t>МДК.03.02</t>
  </si>
  <si>
    <t>Основы управления качеством</t>
  </si>
  <si>
    <t>Организация работы коллектива исполнителей</t>
  </si>
  <si>
    <t>Основы менеджмента, управление персоналом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</si>
  <si>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</si>
  <si>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</si>
  <si>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</si>
  <si>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</si>
  <si>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</si>
  <si>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</si>
  <si>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</si>
  <si>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</si>
  <si>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</si>
  <si>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</si>
  <si>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</si>
  <si>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</si>
  <si>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</si>
  <si>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</si>
  <si>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</si>
  <si>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</si>
  <si>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</si>
  <si>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ОУДд.18</t>
  </si>
  <si>
    <t>09.</t>
  </si>
  <si>
    <t>02.</t>
  </si>
  <si>
    <t>Программирование в компьютерных системах</t>
  </si>
  <si>
    <t>03.</t>
  </si>
  <si>
    <t>ОУД.01.01</t>
  </si>
  <si>
    <t>ОУД.01.02</t>
  </si>
  <si>
    <t>ОУДп.03</t>
  </si>
  <si>
    <t>ОУД.04</t>
  </si>
  <si>
    <t>ОУДп.07</t>
  </si>
  <si>
    <t>Информатика и ИКТ</t>
  </si>
  <si>
    <t>ОУДп.08</t>
  </si>
  <si>
    <t>Физика</t>
  </si>
  <si>
    <t>ОУД.09</t>
  </si>
  <si>
    <t>Химия</t>
  </si>
  <si>
    <t>ОУД.10</t>
  </si>
  <si>
    <t>Обществознание (вкл.экономику и право)</t>
  </si>
  <si>
    <t>ОУД.15</t>
  </si>
  <si>
    <t>Биология</t>
  </si>
  <si>
    <t>Операционные системы</t>
  </si>
  <si>
    <t>ОП.15</t>
  </si>
  <si>
    <t>-</t>
  </si>
  <si>
    <t>09.02.03.</t>
  </si>
  <si>
    <t>Элементы высшей математика</t>
  </si>
  <si>
    <t>Э(к)</t>
  </si>
  <si>
    <t>Элементы математической логики</t>
  </si>
  <si>
    <t>Архитектура компьютерных систем</t>
  </si>
  <si>
    <t>Технические средства информации</t>
  </si>
  <si>
    <t>Информационные технологии</t>
  </si>
  <si>
    <t>Основы программирования</t>
  </si>
  <si>
    <t>Теория алгоритмов</t>
  </si>
  <si>
    <t>ОП.13</t>
  </si>
  <si>
    <t>Основы менеджмента и маркетинга</t>
  </si>
  <si>
    <t>Выполнение работ по профессии 16199 "Оператор электронно-вычислительных и вычислительных машин"</t>
  </si>
  <si>
    <t>Технология создания, обработки, хранения, передачи и публикации цифровой мультимедийной информации</t>
  </si>
  <si>
    <t>Выполнение работ по профессии "Оператор электронно-вычислительных и вычислительных машин"</t>
  </si>
  <si>
    <t>УП.04.01</t>
  </si>
  <si>
    <t>ПП.04.01</t>
  </si>
  <si>
    <t>4 курс</t>
  </si>
  <si>
    <t>09.02.03. Программирование в компьютерных системах</t>
  </si>
  <si>
    <t>технический</t>
  </si>
  <si>
    <t>программист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</si>
  <si>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</si>
  <si>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</si>
  <si>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</si>
  <si>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</si>
  <si>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</si>
  <si>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</si>
  <si>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2017 г.</t>
  </si>
  <si>
    <t>ЕН.03</t>
  </si>
  <si>
    <t>Теория вероятностей и математическая статистика</t>
  </si>
  <si>
    <t>ОП.10</t>
  </si>
  <si>
    <t>Программирование в системе 1С: Предприятие</t>
  </si>
  <si>
    <t>ОП.14</t>
  </si>
  <si>
    <t>Охрана труда</t>
  </si>
  <si>
    <t>Разработка спецификаций отдельных компонентов и кода программного продукта на основе готовых спецификаций на уровне модуля</t>
  </si>
  <si>
    <t>Системное программирование</t>
  </si>
  <si>
    <t>Прикладное программирование</t>
  </si>
  <si>
    <t>Отладка, тестирование программных модлей и оптимизация программного кода модуля, разработка компонентов проектной и технической документации с использованием графических языков спецификаций</t>
  </si>
  <si>
    <t>Разработка и администрирование баз данных</t>
  </si>
  <si>
    <t>Инфокоммуникационные системы и сети</t>
  </si>
  <si>
    <t>УП.02.01</t>
  </si>
  <si>
    <t>Разработка объектов баз данных и реализация базы данных в конкретной СУБД</t>
  </si>
  <si>
    <t>Технология разработки и защиты баз данных</t>
  </si>
  <si>
    <t>Разработка, администрирование и защита баз данных</t>
  </si>
  <si>
    <t>ЕН.04</t>
  </si>
  <si>
    <t>Основы экономики</t>
  </si>
  <si>
    <t>Программное обеспечение компьютерных систем, комплексов и Web-серверов</t>
  </si>
  <si>
    <t>Основы информационной безопасности</t>
  </si>
  <si>
    <t xml:space="preserve">Участие в интеграции программных модулей </t>
  </si>
  <si>
    <t>Технология разработки программного обеспечения</t>
  </si>
  <si>
    <t>ПП.03.01</t>
  </si>
  <si>
    <t>Анализ проектной и технической документации на уровне взаимодействия компонентов программного обеспечения</t>
  </si>
  <si>
    <t>Выполнение интеграции модулей в программную систему и отладка программного продукта с использованием специализированных программных средств</t>
  </si>
  <si>
    <t>Инструментальные средства разработки программного обеспечения</t>
  </si>
  <si>
    <t>УП.03.02</t>
  </si>
  <si>
    <t>ПП.03.02</t>
  </si>
  <si>
    <t>Проведение инспектирования компонент программного продукта на предмет соответствия стандартам кодирования и разработка технологической документации</t>
  </si>
  <si>
    <t>МДК.03.03</t>
  </si>
  <si>
    <t>Документирование и сертификация</t>
  </si>
  <si>
    <t>ПП.03.03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</si>
</sst>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dd/mm/yy;@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b/>
      <i/>
      <sz val="9"/>
      <color indexed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i/>
      <sz val="10"/>
      <color indexed="62"/>
      <name val="Arial Cyr"/>
      <family val="0"/>
    </font>
    <font>
      <b/>
      <sz val="10"/>
      <color indexed="6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F6D2"/>
        <bgColor indexed="64"/>
      </patternFill>
    </fill>
    <fill>
      <patternFill patternType="solid">
        <fgColor rgb="FF6699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 diagonalUp="1">
      <left style="thin"/>
      <right style="thin"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textRotation="90"/>
    </xf>
    <xf numFmtId="0" fontId="4" fillId="34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textRotation="90"/>
    </xf>
    <xf numFmtId="0" fontId="3" fillId="0" borderId="14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5" borderId="10" xfId="0" applyFont="1" applyFill="1" applyBorder="1" applyAlignment="1">
      <alignment vertical="top"/>
    </xf>
    <xf numFmtId="1" fontId="4" fillId="35" borderId="14" xfId="0" applyNumberFormat="1" applyFont="1" applyFill="1" applyBorder="1" applyAlignment="1">
      <alignment/>
    </xf>
    <xf numFmtId="1" fontId="4" fillId="35" borderId="15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8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4" xfId="0" applyNumberFormat="1" applyFont="1" applyFill="1" applyBorder="1" applyAlignment="1">
      <alignment/>
    </xf>
    <xf numFmtId="1" fontId="4" fillId="33" borderId="15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horizontal="center" textRotation="90" wrapText="1"/>
    </xf>
    <xf numFmtId="0" fontId="4" fillId="36" borderId="12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vertical="center"/>
    </xf>
    <xf numFmtId="1" fontId="6" fillId="35" borderId="18" xfId="0" applyNumberFormat="1" applyFont="1" applyFill="1" applyBorder="1" applyAlignment="1">
      <alignment vertical="center"/>
    </xf>
    <xf numFmtId="1" fontId="6" fillId="35" borderId="18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vertical="center"/>
    </xf>
    <xf numFmtId="172" fontId="8" fillId="33" borderId="15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" fontId="8" fillId="0" borderId="20" xfId="0" applyNumberFormat="1" applyFont="1" applyBorder="1" applyAlignment="1">
      <alignment horizontal="center" vertical="center"/>
    </xf>
    <xf numFmtId="172" fontId="8" fillId="33" borderId="21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vertical="center"/>
    </xf>
    <xf numFmtId="0" fontId="0" fillId="0" borderId="31" xfId="0" applyBorder="1" applyAlignment="1">
      <alignment horizontal="center" vertical="center" textRotation="90"/>
    </xf>
    <xf numFmtId="0" fontId="4" fillId="36" borderId="32" xfId="0" applyFont="1" applyFill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172" fontId="11" fillId="35" borderId="32" xfId="0" applyNumberFormat="1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172" fontId="8" fillId="33" borderId="32" xfId="0" applyNumberFormat="1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172" fontId="11" fillId="35" borderId="16" xfId="0" applyNumberFormat="1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172" fontId="8" fillId="33" borderId="16" xfId="0" applyNumberFormat="1" applyFont="1" applyFill="1" applyBorder="1" applyAlignment="1">
      <alignment horizontal="center" vertical="center"/>
    </xf>
    <xf numFmtId="172" fontId="8" fillId="33" borderId="33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/>
    </xf>
    <xf numFmtId="0" fontId="3" fillId="34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4" fillId="36" borderId="26" xfId="0" applyNumberFormat="1" applyFont="1" applyFill="1" applyBorder="1" applyAlignment="1">
      <alignment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" fontId="0" fillId="37" borderId="15" xfId="0" applyNumberFormat="1" applyFill="1" applyBorder="1" applyAlignment="1">
      <alignment horizontal="center" vertical="center"/>
    </xf>
    <xf numFmtId="1" fontId="12" fillId="36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1" fontId="4" fillId="34" borderId="35" xfId="0" applyNumberFormat="1" applyFont="1" applyFill="1" applyBorder="1" applyAlignment="1">
      <alignment horizontal="center" vertical="center"/>
    </xf>
    <xf numFmtId="1" fontId="4" fillId="35" borderId="19" xfId="0" applyNumberFormat="1" applyFont="1" applyFill="1" applyBorder="1" applyAlignment="1">
      <alignment horizontal="center" vertical="center"/>
    </xf>
    <xf numFmtId="1" fontId="0" fillId="37" borderId="16" xfId="0" applyNumberFormat="1" applyFill="1" applyBorder="1" applyAlignment="1">
      <alignment horizontal="center"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1" fontId="0" fillId="37" borderId="21" xfId="0" applyNumberForma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32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36" borderId="27" xfId="0" applyFont="1" applyFill="1" applyBorder="1" applyAlignment="1">
      <alignment/>
    </xf>
    <xf numFmtId="1" fontId="15" fillId="0" borderId="14" xfId="0" applyNumberFormat="1" applyFont="1" applyBorder="1" applyAlignment="1">
      <alignment horizontal="center" vertical="center"/>
    </xf>
    <xf numFmtId="1" fontId="15" fillId="37" borderId="14" xfId="0" applyNumberFormat="1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/>
    </xf>
    <xf numFmtId="1" fontId="0" fillId="34" borderId="15" xfId="0" applyNumberFormat="1" applyFill="1" applyBorder="1" applyAlignment="1">
      <alignment horizontal="center" vertical="center"/>
    </xf>
    <xf numFmtId="0" fontId="0" fillId="36" borderId="27" xfId="0" applyFill="1" applyBorder="1" applyAlignment="1">
      <alignment/>
    </xf>
    <xf numFmtId="1" fontId="4" fillId="33" borderId="21" xfId="0" applyNumberFormat="1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34" borderId="21" xfId="0" applyNumberForma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" fontId="4" fillId="0" borderId="18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1" fontId="0" fillId="0" borderId="3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6" fillId="36" borderId="16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4" fillId="34" borderId="32" xfId="0" applyNumberFormat="1" applyFont="1" applyFill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6" fillId="34" borderId="34" xfId="0" applyNumberFormat="1" applyFont="1" applyFill="1" applyBorder="1" applyAlignment="1">
      <alignment horizontal="center" vertical="center"/>
    </xf>
    <xf numFmtId="1" fontId="4" fillId="36" borderId="39" xfId="0" applyNumberFormat="1" applyFont="1" applyFill="1" applyBorder="1" applyAlignment="1">
      <alignment vertical="center"/>
    </xf>
    <xf numFmtId="1" fontId="4" fillId="35" borderId="15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" fontId="4" fillId="35" borderId="14" xfId="0" applyNumberFormat="1" applyFont="1" applyFill="1" applyBorder="1" applyAlignment="1">
      <alignment horizontal="center" vertical="center"/>
    </xf>
    <xf numFmtId="1" fontId="4" fillId="35" borderId="40" xfId="0" applyNumberFormat="1" applyFont="1" applyFill="1" applyBorder="1" applyAlignment="1">
      <alignment horizontal="center" vertical="center"/>
    </xf>
    <xf numFmtId="1" fontId="4" fillId="35" borderId="19" xfId="0" applyNumberFormat="1" applyFont="1" applyFill="1" applyBorder="1" applyAlignment="1">
      <alignment/>
    </xf>
    <xf numFmtId="1" fontId="6" fillId="36" borderId="27" xfId="0" applyNumberFormat="1" applyFont="1" applyFill="1" applyBorder="1" applyAlignment="1">
      <alignment horizontal="center" vertical="center"/>
    </xf>
    <xf numFmtId="1" fontId="12" fillId="36" borderId="27" xfId="0" applyNumberFormat="1" applyFont="1" applyFill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38" borderId="15" xfId="0" applyNumberFormat="1" applyFill="1" applyBorder="1" applyAlignment="1">
      <alignment/>
    </xf>
    <xf numFmtId="1" fontId="0" fillId="39" borderId="15" xfId="0" applyNumberFormat="1" applyFill="1" applyBorder="1" applyAlignment="1">
      <alignment/>
    </xf>
    <xf numFmtId="1" fontId="0" fillId="40" borderId="15" xfId="0" applyNumberFormat="1" applyFill="1" applyBorder="1" applyAlignment="1">
      <alignment/>
    </xf>
    <xf numFmtId="1" fontId="0" fillId="41" borderId="15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1" fontId="4" fillId="38" borderId="14" xfId="0" applyNumberFormat="1" applyFont="1" applyFill="1" applyBorder="1" applyAlignment="1">
      <alignment horizontal="center" vertical="center"/>
    </xf>
    <xf numFmtId="1" fontId="0" fillId="34" borderId="15" xfId="0" applyNumberFormat="1" applyFill="1" applyBorder="1" applyAlignment="1">
      <alignment/>
    </xf>
    <xf numFmtId="0" fontId="4" fillId="0" borderId="41" xfId="0" applyFont="1" applyBorder="1" applyAlignment="1">
      <alignment vertical="center"/>
    </xf>
    <xf numFmtId="1" fontId="4" fillId="33" borderId="32" xfId="0" applyNumberFormat="1" applyFont="1" applyFill="1" applyBorder="1" applyAlignment="1">
      <alignment/>
    </xf>
    <xf numFmtId="1" fontId="6" fillId="36" borderId="32" xfId="0" applyNumberFormat="1" applyFont="1" applyFill="1" applyBorder="1" applyAlignment="1">
      <alignment horizontal="center" vertical="center"/>
    </xf>
    <xf numFmtId="1" fontId="4" fillId="39" borderId="32" xfId="0" applyNumberFormat="1" applyFont="1" applyFill="1" applyBorder="1" applyAlignment="1">
      <alignment/>
    </xf>
    <xf numFmtId="1" fontId="4" fillId="40" borderId="32" xfId="0" applyNumberFormat="1" applyFont="1" applyFill="1" applyBorder="1" applyAlignment="1">
      <alignment/>
    </xf>
    <xf numFmtId="1" fontId="4" fillId="41" borderId="32" xfId="0" applyNumberFormat="1" applyFont="1" applyFill="1" applyBorder="1" applyAlignment="1">
      <alignment/>
    </xf>
    <xf numFmtId="1" fontId="4" fillId="0" borderId="32" xfId="0" applyNumberFormat="1" applyFont="1" applyBorder="1" applyAlignment="1">
      <alignment/>
    </xf>
    <xf numFmtId="1" fontId="4" fillId="0" borderId="36" xfId="0" applyNumberFormat="1" applyFont="1" applyBorder="1" applyAlignment="1">
      <alignment/>
    </xf>
    <xf numFmtId="1" fontId="6" fillId="36" borderId="4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" fontId="0" fillId="0" borderId="21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39" borderId="21" xfId="0" applyNumberFormat="1" applyFill="1" applyBorder="1" applyAlignment="1">
      <alignment/>
    </xf>
    <xf numFmtId="1" fontId="0" fillId="40" borderId="21" xfId="0" applyNumberFormat="1" applyFill="1" applyBorder="1" applyAlignment="1">
      <alignment/>
    </xf>
    <xf numFmtId="1" fontId="0" fillId="41" borderId="21" xfId="0" applyNumberFormat="1" applyFill="1" applyBorder="1" applyAlignment="1">
      <alignment/>
    </xf>
    <xf numFmtId="0" fontId="4" fillId="0" borderId="43" xfId="0" applyFont="1" applyBorder="1" applyAlignment="1">
      <alignment vertical="center" wrapText="1"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38" borderId="45" xfId="0" applyNumberFormat="1" applyFill="1" applyBorder="1" applyAlignment="1">
      <alignment/>
    </xf>
    <xf numFmtId="1" fontId="0" fillId="34" borderId="45" xfId="0" applyNumberFormat="1" applyFill="1" applyBorder="1" applyAlignment="1">
      <alignment/>
    </xf>
    <xf numFmtId="1" fontId="4" fillId="33" borderId="45" xfId="0" applyNumberFormat="1" applyFont="1" applyFill="1" applyBorder="1" applyAlignment="1">
      <alignment/>
    </xf>
    <xf numFmtId="1" fontId="13" fillId="39" borderId="45" xfId="0" applyNumberFormat="1" applyFont="1" applyFill="1" applyBorder="1" applyAlignment="1">
      <alignment/>
    </xf>
    <xf numFmtId="1" fontId="0" fillId="40" borderId="45" xfId="0" applyNumberFormat="1" applyFill="1" applyBorder="1" applyAlignment="1">
      <alignment/>
    </xf>
    <xf numFmtId="1" fontId="0" fillId="41" borderId="45" xfId="0" applyNumberFormat="1" applyFill="1" applyBorder="1" applyAlignment="1">
      <alignment/>
    </xf>
    <xf numFmtId="0" fontId="0" fillId="36" borderId="46" xfId="0" applyFill="1" applyBorder="1" applyAlignment="1">
      <alignment horizontal="center" vertical="center"/>
    </xf>
    <xf numFmtId="1" fontId="0" fillId="0" borderId="47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38" borderId="33" xfId="0" applyNumberFormat="1" applyFill="1" applyBorder="1" applyAlignment="1">
      <alignment/>
    </xf>
    <xf numFmtId="1" fontId="0" fillId="34" borderId="33" xfId="0" applyNumberFormat="1" applyFill="1" applyBorder="1" applyAlignment="1">
      <alignment/>
    </xf>
    <xf numFmtId="1" fontId="4" fillId="33" borderId="33" xfId="0" applyNumberFormat="1" applyFont="1" applyFill="1" applyBorder="1" applyAlignment="1">
      <alignment/>
    </xf>
    <xf numFmtId="1" fontId="0" fillId="39" borderId="33" xfId="0" applyNumberFormat="1" applyFill="1" applyBorder="1" applyAlignment="1">
      <alignment/>
    </xf>
    <xf numFmtId="1" fontId="0" fillId="40" borderId="33" xfId="0" applyNumberFormat="1" applyFill="1" applyBorder="1" applyAlignment="1">
      <alignment/>
    </xf>
    <xf numFmtId="1" fontId="0" fillId="41" borderId="33" xfId="0" applyNumberFormat="1" applyFill="1" applyBorder="1" applyAlignment="1">
      <alignment/>
    </xf>
    <xf numFmtId="0" fontId="0" fillId="36" borderId="49" xfId="0" applyFill="1" applyBorder="1" applyAlignment="1">
      <alignment horizontal="center" vertical="center"/>
    </xf>
    <xf numFmtId="1" fontId="13" fillId="40" borderId="15" xfId="0" applyNumberFormat="1" applyFont="1" applyFill="1" applyBorder="1" applyAlignment="1">
      <alignment/>
    </xf>
    <xf numFmtId="0" fontId="0" fillId="36" borderId="27" xfId="0" applyFill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/>
    </xf>
    <xf numFmtId="1" fontId="4" fillId="39" borderId="12" xfId="0" applyNumberFormat="1" applyFont="1" applyFill="1" applyBorder="1" applyAlignment="1">
      <alignment/>
    </xf>
    <xf numFmtId="1" fontId="4" fillId="40" borderId="12" xfId="0" applyNumberFormat="1" applyFont="1" applyFill="1" applyBorder="1" applyAlignment="1">
      <alignment/>
    </xf>
    <xf numFmtId="1" fontId="4" fillId="41" borderId="12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15" fillId="34" borderId="15" xfId="0" applyNumberFormat="1" applyFont="1" applyFill="1" applyBorder="1" applyAlignment="1">
      <alignment horizontal="center" vertical="center"/>
    </xf>
    <xf numFmtId="1" fontId="16" fillId="35" borderId="15" xfId="0" applyNumberFormat="1" applyFont="1" applyFill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/>
    </xf>
    <xf numFmtId="1" fontId="4" fillId="37" borderId="35" xfId="0" applyNumberFormat="1" applyFont="1" applyFill="1" applyBorder="1" applyAlignment="1">
      <alignment horizontal="center" vertical="center"/>
    </xf>
    <xf numFmtId="1" fontId="4" fillId="34" borderId="36" xfId="0" applyNumberFormat="1" applyFont="1" applyFill="1" applyBorder="1" applyAlignment="1">
      <alignment horizontal="center" vertical="center"/>
    </xf>
    <xf numFmtId="1" fontId="4" fillId="33" borderId="41" xfId="0" applyNumberFormat="1" applyFont="1" applyFill="1" applyBorder="1" applyAlignment="1">
      <alignment horizontal="center" vertical="center"/>
    </xf>
    <xf numFmtId="1" fontId="4" fillId="36" borderId="42" xfId="0" applyNumberFormat="1" applyFont="1" applyFill="1" applyBorder="1" applyAlignment="1">
      <alignment vertical="center"/>
    </xf>
    <xf numFmtId="1" fontId="4" fillId="33" borderId="34" xfId="0" applyNumberFormat="1" applyFont="1" applyFill="1" applyBorder="1" applyAlignment="1">
      <alignment horizontal="center" vertical="center"/>
    </xf>
    <xf numFmtId="0" fontId="0" fillId="36" borderId="39" xfId="0" applyFill="1" applyBorder="1" applyAlignment="1">
      <alignment/>
    </xf>
    <xf numFmtId="1" fontId="15" fillId="34" borderId="19" xfId="0" applyNumberFormat="1" applyFont="1" applyFill="1" applyBorder="1" applyAlignment="1">
      <alignment horizontal="center" vertical="center"/>
    </xf>
    <xf numFmtId="1" fontId="15" fillId="36" borderId="27" xfId="0" applyNumberFormat="1" applyFont="1" applyFill="1" applyBorder="1" applyAlignment="1">
      <alignment vertical="center"/>
    </xf>
    <xf numFmtId="1" fontId="4" fillId="0" borderId="3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 wrapText="1"/>
    </xf>
    <xf numFmtId="1" fontId="0" fillId="42" borderId="15" xfId="0" applyNumberFormat="1" applyFill="1" applyBorder="1" applyAlignment="1">
      <alignment horizontal="center" vertical="center"/>
    </xf>
    <xf numFmtId="1" fontId="0" fillId="38" borderId="15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33" borderId="35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4" fillId="35" borderId="15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0" fillId="0" borderId="40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4" fillId="35" borderId="52" xfId="0" applyNumberFormat="1" applyFont="1" applyFill="1" applyBorder="1" applyAlignment="1">
      <alignment horizontal="center" vertical="center"/>
    </xf>
    <xf numFmtId="1" fontId="4" fillId="43" borderId="15" xfId="0" applyNumberFormat="1" applyFont="1" applyFill="1" applyBorder="1" applyAlignment="1">
      <alignment horizontal="center" vertical="center"/>
    </xf>
    <xf numFmtId="1" fontId="4" fillId="43" borderId="40" xfId="0" applyNumberFormat="1" applyFont="1" applyFill="1" applyBorder="1" applyAlignment="1">
      <alignment horizontal="center" vertical="center"/>
    </xf>
    <xf numFmtId="1" fontId="4" fillId="43" borderId="12" xfId="0" applyNumberFormat="1" applyFont="1" applyFill="1" applyBorder="1" applyAlignment="1">
      <alignment horizontal="center" vertical="center"/>
    </xf>
    <xf numFmtId="1" fontId="4" fillId="43" borderId="50" xfId="0" applyNumberFormat="1" applyFon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6" fillId="35" borderId="12" xfId="0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172" fontId="6" fillId="35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56" xfId="0" applyBorder="1" applyAlignment="1">
      <alignment/>
    </xf>
    <xf numFmtId="0" fontId="14" fillId="0" borderId="57" xfId="0" applyFont="1" applyBorder="1" applyAlignment="1">
      <alignment horizontal="right"/>
    </xf>
    <xf numFmtId="0" fontId="14" fillId="0" borderId="57" xfId="0" applyFont="1" applyBorder="1" applyAlignment="1">
      <alignment horizontal="left" vertical="top"/>
    </xf>
    <xf numFmtId="0" fontId="14" fillId="0" borderId="58" xfId="0" applyFont="1" applyBorder="1" applyAlignment="1">
      <alignment horizontal="left" vertical="top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4" fillId="36" borderId="35" xfId="0" applyNumberFormat="1" applyFont="1" applyFill="1" applyBorder="1" applyAlignment="1">
      <alignment horizontal="center" vertical="center"/>
    </xf>
    <xf numFmtId="1" fontId="8" fillId="37" borderId="21" xfId="0" applyNumberFormat="1" applyFont="1" applyFill="1" applyBorder="1" applyAlignment="1">
      <alignment horizontal="center" vertical="center"/>
    </xf>
    <xf numFmtId="1" fontId="8" fillId="33" borderId="32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4" fillId="35" borderId="50" xfId="0" applyNumberFormat="1" applyFon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4" fillId="35" borderId="22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1" fontId="0" fillId="0" borderId="35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/>
    </xf>
    <xf numFmtId="1" fontId="0" fillId="33" borderId="32" xfId="0" applyNumberFormat="1" applyFill="1" applyBorder="1" applyAlignment="1">
      <alignment horizontal="center" vertical="center"/>
    </xf>
    <xf numFmtId="1" fontId="15" fillId="37" borderId="35" xfId="0" applyNumberFormat="1" applyFont="1" applyFill="1" applyBorder="1" applyAlignment="1">
      <alignment horizontal="center" vertical="center"/>
    </xf>
    <xf numFmtId="1" fontId="15" fillId="33" borderId="35" xfId="0" applyNumberFormat="1" applyFont="1" applyFill="1" applyBorder="1" applyAlignment="1">
      <alignment horizontal="center" vertical="center"/>
    </xf>
    <xf numFmtId="1" fontId="15" fillId="33" borderId="59" xfId="0" applyNumberFormat="1" applyFont="1" applyFill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1" fontId="0" fillId="37" borderId="32" xfId="0" applyNumberFormat="1" applyFill="1" applyBorder="1" applyAlignment="1">
      <alignment horizontal="center" vertical="center"/>
    </xf>
    <xf numFmtId="1" fontId="0" fillId="33" borderId="41" xfId="0" applyNumberFormat="1" applyFill="1" applyBorder="1" applyAlignment="1">
      <alignment horizontal="center" vertical="center"/>
    </xf>
    <xf numFmtId="1" fontId="15" fillId="36" borderId="14" xfId="0" applyNumberFormat="1" applyFont="1" applyFill="1" applyBorder="1" applyAlignment="1">
      <alignment horizontal="center" vertical="center"/>
    </xf>
    <xf numFmtId="1" fontId="10" fillId="36" borderId="21" xfId="0" applyNumberFormat="1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/>
    </xf>
    <xf numFmtId="1" fontId="0" fillId="0" borderId="20" xfId="0" applyNumberFormat="1" applyFont="1" applyBorder="1" applyAlignment="1">
      <alignment horizontal="center" vertical="center"/>
    </xf>
    <xf numFmtId="1" fontId="15" fillId="36" borderId="15" xfId="0" applyNumberFormat="1" applyFont="1" applyFill="1" applyBorder="1" applyAlignment="1">
      <alignment horizontal="center" vertical="center"/>
    </xf>
    <xf numFmtId="1" fontId="11" fillId="36" borderId="27" xfId="0" applyNumberFormat="1" applyFont="1" applyFill="1" applyBorder="1" applyAlignment="1">
      <alignment/>
    </xf>
    <xf numFmtId="1" fontId="6" fillId="34" borderId="32" xfId="0" applyNumberFormat="1" applyFont="1" applyFill="1" applyBorder="1" applyAlignment="1">
      <alignment horizontal="center" vertical="center"/>
    </xf>
    <xf numFmtId="1" fontId="4" fillId="36" borderId="27" xfId="0" applyNumberFormat="1" applyFont="1" applyFill="1" applyBorder="1" applyAlignment="1">
      <alignment/>
    </xf>
    <xf numFmtId="0" fontId="4" fillId="36" borderId="42" xfId="0" applyFont="1" applyFill="1" applyBorder="1" applyAlignment="1">
      <alignment/>
    </xf>
    <xf numFmtId="1" fontId="4" fillId="35" borderId="35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/>
    </xf>
    <xf numFmtId="1" fontId="4" fillId="35" borderId="36" xfId="0" applyNumberFormat="1" applyFont="1" applyFill="1" applyBorder="1" applyAlignment="1">
      <alignment/>
    </xf>
    <xf numFmtId="1" fontId="4" fillId="35" borderId="12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1" fontId="6" fillId="36" borderId="26" xfId="0" applyNumberFormat="1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0" fillId="0" borderId="15" xfId="0" applyNumberFormat="1" applyBorder="1" applyAlignment="1">
      <alignment horizontal="center"/>
    </xf>
    <xf numFmtId="1" fontId="4" fillId="36" borderId="15" xfId="0" applyNumberFormat="1" applyFont="1" applyFill="1" applyBorder="1" applyAlignment="1">
      <alignment horizontal="center"/>
    </xf>
    <xf numFmtId="1" fontId="4" fillId="36" borderId="15" xfId="0" applyNumberFormat="1" applyFont="1" applyFill="1" applyBorder="1" applyAlignment="1">
      <alignment horizontal="center" vertical="center"/>
    </xf>
    <xf numFmtId="1" fontId="6" fillId="36" borderId="21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/>
    </xf>
    <xf numFmtId="1" fontId="0" fillId="38" borderId="21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4" fillId="36" borderId="42" xfId="0" applyNumberFormat="1" applyFont="1" applyFill="1" applyBorder="1" applyAlignment="1">
      <alignment horizontal="center" vertical="center"/>
    </xf>
    <xf numFmtId="1" fontId="4" fillId="33" borderId="32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1" fontId="4" fillId="0" borderId="32" xfId="0" applyNumberFormat="1" applyFont="1" applyBorder="1" applyAlignment="1">
      <alignment horizontal="center"/>
    </xf>
    <xf numFmtId="1" fontId="0" fillId="38" borderId="32" xfId="0" applyNumberForma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/>
    </xf>
    <xf numFmtId="1" fontId="11" fillId="38" borderId="32" xfId="0" applyNumberFormat="1" applyFont="1" applyFill="1" applyBorder="1" applyAlignment="1">
      <alignment horizontal="center" vertical="center"/>
    </xf>
    <xf numFmtId="1" fontId="4" fillId="39" borderId="32" xfId="0" applyNumberFormat="1" applyFont="1" applyFill="1" applyBorder="1" applyAlignment="1">
      <alignment horizontal="center"/>
    </xf>
    <xf numFmtId="1" fontId="4" fillId="40" borderId="32" xfId="0" applyNumberFormat="1" applyFont="1" applyFill="1" applyBorder="1" applyAlignment="1">
      <alignment horizontal="center"/>
    </xf>
    <xf numFmtId="1" fontId="4" fillId="41" borderId="32" xfId="0" applyNumberFormat="1" applyFont="1" applyFill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12" fillId="36" borderId="4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1" fontId="10" fillId="36" borderId="32" xfId="0" applyNumberFormat="1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1" fontId="0" fillId="39" borderId="15" xfId="0" applyNumberFormat="1" applyFill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1" fontId="0" fillId="39" borderId="21" xfId="0" applyNumberFormat="1" applyFill="1" applyBorder="1" applyAlignment="1">
      <alignment horizontal="center" vertical="center"/>
    </xf>
    <xf numFmtId="1" fontId="0" fillId="35" borderId="15" xfId="0" applyNumberFormat="1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0" fillId="35" borderId="21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1" fontId="4" fillId="35" borderId="2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40" xfId="0" applyBorder="1" applyAlignment="1">
      <alignment/>
    </xf>
    <xf numFmtId="0" fontId="0" fillId="0" borderId="59" xfId="0" applyBorder="1" applyAlignment="1">
      <alignment/>
    </xf>
    <xf numFmtId="174" fontId="4" fillId="0" borderId="0" xfId="0" applyNumberFormat="1" applyFont="1" applyAlignment="1">
      <alignment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72" fontId="4" fillId="35" borderId="21" xfId="0" applyNumberFormat="1" applyFont="1" applyFill="1" applyBorder="1" applyAlignment="1">
      <alignment horizontal="center" vertical="center"/>
    </xf>
    <xf numFmtId="1" fontId="4" fillId="36" borderId="21" xfId="0" applyNumberFormat="1" applyFont="1" applyFill="1" applyBorder="1" applyAlignment="1">
      <alignment horizontal="center" vertical="center"/>
    </xf>
    <xf numFmtId="172" fontId="7" fillId="35" borderId="15" xfId="0" applyNumberFormat="1" applyFont="1" applyFill="1" applyBorder="1" applyAlignment="1">
      <alignment horizontal="center" vertical="center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8" xfId="0" applyNumberFormat="1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vertical="center"/>
    </xf>
    <xf numFmtId="0" fontId="0" fillId="0" borderId="62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35" borderId="2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4" fillId="33" borderId="63" xfId="0" applyFont="1" applyFill="1" applyBorder="1" applyAlignment="1">
      <alignment vertical="center" wrapText="1"/>
    </xf>
    <xf numFmtId="0" fontId="4" fillId="33" borderId="64" xfId="0" applyFont="1" applyFill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4" fillId="35" borderId="63" xfId="0" applyFont="1" applyFill="1" applyBorder="1" applyAlignment="1">
      <alignment vertical="center" wrapText="1"/>
    </xf>
    <xf numFmtId="0" fontId="4" fillId="35" borderId="6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1" fontId="4" fillId="35" borderId="64" xfId="0" applyNumberFormat="1" applyFont="1" applyFill="1" applyBorder="1" applyAlignment="1">
      <alignment horizontal="center" vertical="center" wrapText="1"/>
    </xf>
    <xf numFmtId="1" fontId="4" fillId="35" borderId="33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4" fillId="35" borderId="20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top" wrapText="1"/>
    </xf>
    <xf numFmtId="1" fontId="20" fillId="0" borderId="35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4" fillId="36" borderId="14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12" fillId="36" borderId="30" xfId="0" applyNumberFormat="1" applyFont="1" applyFill="1" applyBorder="1" applyAlignment="1">
      <alignment horizontal="center" vertical="center"/>
    </xf>
    <xf numFmtId="1" fontId="12" fillId="36" borderId="21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0" fontId="0" fillId="0" borderId="59" xfId="0" applyBorder="1" applyAlignment="1">
      <alignment wrapText="1"/>
    </xf>
    <xf numFmtId="0" fontId="4" fillId="0" borderId="49" xfId="0" applyFont="1" applyBorder="1" applyAlignment="1">
      <alignment vertical="center" textRotation="90"/>
    </xf>
    <xf numFmtId="0" fontId="4" fillId="0" borderId="66" xfId="0" applyFont="1" applyBorder="1" applyAlignment="1">
      <alignment vertical="center" textRotation="9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62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3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4" fillId="36" borderId="62" xfId="0" applyFont="1" applyFill="1" applyBorder="1" applyAlignment="1">
      <alignment horizontal="center" vertical="center" textRotation="90"/>
    </xf>
    <xf numFmtId="0" fontId="4" fillId="36" borderId="49" xfId="0" applyFont="1" applyFill="1" applyBorder="1" applyAlignment="1">
      <alignment horizontal="center" vertical="center" textRotation="90"/>
    </xf>
    <xf numFmtId="0" fontId="4" fillId="36" borderId="66" xfId="0" applyFont="1" applyFill="1" applyBorder="1" applyAlignment="1">
      <alignment horizontal="center" vertical="center" textRotation="90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8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0" fillId="0" borderId="67" xfId="0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4" fillId="0" borderId="62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5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36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1" xfId="0" applyBorder="1" applyAlignment="1">
      <alignment horizontal="center" vertical="center" textRotation="90"/>
    </xf>
    <xf numFmtId="1" fontId="11" fillId="0" borderId="2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1" fontId="4" fillId="41" borderId="34" xfId="0" applyNumberFormat="1" applyFont="1" applyFill="1" applyBorder="1" applyAlignment="1">
      <alignment horizontal="center"/>
    </xf>
    <xf numFmtId="1" fontId="4" fillId="41" borderId="37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0" fillId="38" borderId="21" xfId="0" applyNumberFormat="1" applyFill="1" applyBorder="1" applyAlignment="1">
      <alignment horizontal="center" vertical="center"/>
    </xf>
    <xf numFmtId="1" fontId="0" fillId="38" borderId="32" xfId="0" applyNumberFormat="1" applyFill="1" applyBorder="1" applyAlignment="1">
      <alignment horizontal="center" vertical="center"/>
    </xf>
    <xf numFmtId="1" fontId="6" fillId="36" borderId="21" xfId="0" applyNumberFormat="1" applyFont="1" applyFill="1" applyBorder="1" applyAlignment="1">
      <alignment horizontal="center" vertical="center"/>
    </xf>
    <xf numFmtId="1" fontId="6" fillId="36" borderId="32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32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11" fillId="38" borderId="21" xfId="0" applyNumberFormat="1" applyFont="1" applyFill="1" applyBorder="1" applyAlignment="1">
      <alignment horizontal="center" vertical="center"/>
    </xf>
    <xf numFmtId="1" fontId="11" fillId="38" borderId="32" xfId="0" applyNumberFormat="1" applyFont="1" applyFill="1" applyBorder="1" applyAlignment="1">
      <alignment horizontal="center" vertical="center"/>
    </xf>
    <xf numFmtId="1" fontId="4" fillId="39" borderId="21" xfId="0" applyNumberFormat="1" applyFont="1" applyFill="1" applyBorder="1" applyAlignment="1">
      <alignment horizontal="center"/>
    </xf>
    <xf numFmtId="1" fontId="4" fillId="39" borderId="32" xfId="0" applyNumberFormat="1" applyFont="1" applyFill="1" applyBorder="1" applyAlignment="1">
      <alignment horizontal="center"/>
    </xf>
    <xf numFmtId="1" fontId="4" fillId="40" borderId="21" xfId="0" applyNumberFormat="1" applyFont="1" applyFill="1" applyBorder="1" applyAlignment="1">
      <alignment horizontal="center"/>
    </xf>
    <xf numFmtId="1" fontId="4" fillId="40" borderId="32" xfId="0" applyNumberFormat="1" applyFont="1" applyFill="1" applyBorder="1" applyAlignment="1">
      <alignment horizontal="center"/>
    </xf>
    <xf numFmtId="1" fontId="12" fillId="36" borderId="21" xfId="0" applyNumberFormat="1" applyFont="1" applyFill="1" applyBorder="1" applyAlignment="1">
      <alignment horizontal="center" vertical="center"/>
    </xf>
    <xf numFmtId="1" fontId="12" fillId="36" borderId="3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41" borderId="21" xfId="0" applyNumberFormat="1" applyFont="1" applyFill="1" applyBorder="1" applyAlignment="1">
      <alignment horizontal="center"/>
    </xf>
    <xf numFmtId="1" fontId="4" fillId="41" borderId="32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12" fillId="36" borderId="30" xfId="0" applyNumberFormat="1" applyFont="1" applyFill="1" applyBorder="1" applyAlignment="1">
      <alignment horizontal="center" vertical="center"/>
    </xf>
    <xf numFmtId="1" fontId="12" fillId="36" borderId="4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59" xfId="0" applyFont="1" applyBorder="1" applyAlignment="1">
      <alignment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44" borderId="36" xfId="0" applyNumberFormat="1" applyFont="1" applyFill="1" applyBorder="1" applyAlignment="1">
      <alignment horizontal="center" vertical="center" wrapText="1"/>
    </xf>
    <xf numFmtId="1" fontId="0" fillId="44" borderId="59" xfId="0" applyNumberFormat="1" applyFont="1" applyFill="1" applyBorder="1" applyAlignment="1">
      <alignment horizontal="center" vertical="center" wrapText="1"/>
    </xf>
    <xf numFmtId="0" fontId="0" fillId="45" borderId="50" xfId="0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1" fontId="4" fillId="46" borderId="18" xfId="0" applyNumberFormat="1" applyFont="1" applyFill="1" applyBorder="1" applyAlignment="1">
      <alignment horizontal="center" vertical="center"/>
    </xf>
    <xf numFmtId="1" fontId="4" fillId="46" borderId="12" xfId="0" applyNumberFormat="1" applyFont="1" applyFill="1" applyBorder="1" applyAlignment="1">
      <alignment horizontal="center" vertical="center"/>
    </xf>
    <xf numFmtId="1" fontId="4" fillId="46" borderId="12" xfId="0" applyNumberFormat="1" applyFont="1" applyFill="1" applyBorder="1" applyAlignment="1">
      <alignment/>
    </xf>
    <xf numFmtId="1" fontId="0" fillId="46" borderId="14" xfId="0" applyNumberFormat="1" applyFill="1" applyBorder="1" applyAlignment="1">
      <alignment horizontal="center" vertical="center"/>
    </xf>
    <xf numFmtId="1" fontId="7" fillId="46" borderId="15" xfId="0" applyNumberFormat="1" applyFont="1" applyFill="1" applyBorder="1" applyAlignment="1">
      <alignment horizontal="center" vertical="center"/>
    </xf>
    <xf numFmtId="1" fontId="0" fillId="46" borderId="14" xfId="0" applyNumberFormat="1" applyFill="1" applyBorder="1" applyAlignment="1">
      <alignment/>
    </xf>
    <xf numFmtId="1" fontId="0" fillId="46" borderId="15" xfId="0" applyNumberFormat="1" applyFill="1" applyBorder="1" applyAlignment="1">
      <alignment horizontal="center" vertical="center"/>
    </xf>
    <xf numFmtId="1" fontId="4" fillId="46" borderId="15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1" fontId="0" fillId="46" borderId="15" xfId="0" applyNumberFormat="1" applyFont="1" applyFill="1" applyBorder="1" applyAlignment="1">
      <alignment horizontal="center" vertical="center"/>
    </xf>
    <xf numFmtId="1" fontId="0" fillId="46" borderId="15" xfId="0" applyNumberFormat="1" applyFill="1" applyBorder="1" applyAlignment="1">
      <alignment/>
    </xf>
    <xf numFmtId="1" fontId="4" fillId="46" borderId="32" xfId="0" applyNumberFormat="1" applyFont="1" applyFill="1" applyBorder="1" applyAlignment="1">
      <alignment horizontal="center" vertical="center"/>
    </xf>
    <xf numFmtId="1" fontId="4" fillId="46" borderId="35" xfId="0" applyNumberFormat="1" applyFont="1" applyFill="1" applyBorder="1" applyAlignment="1">
      <alignment horizontal="center" vertical="center"/>
    </xf>
    <xf numFmtId="1" fontId="0" fillId="46" borderId="14" xfId="0" applyNumberFormat="1" applyFont="1" applyFill="1" applyBorder="1" applyAlignment="1">
      <alignment horizontal="center" vertical="center"/>
    </xf>
    <xf numFmtId="1" fontId="4" fillId="46" borderId="14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 wrapText="1"/>
    </xf>
    <xf numFmtId="0" fontId="0" fillId="46" borderId="0" xfId="0" applyFill="1" applyAlignment="1">
      <alignment/>
    </xf>
    <xf numFmtId="1" fontId="0" fillId="46" borderId="15" xfId="0" applyNumberFormat="1" applyFill="1" applyBorder="1" applyAlignment="1">
      <alignment horizontal="center"/>
    </xf>
    <xf numFmtId="1" fontId="4" fillId="46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 horizontal="center" vertical="center"/>
    </xf>
    <xf numFmtId="1" fontId="11" fillId="46" borderId="14" xfId="0" applyNumberFormat="1" applyFont="1" applyFill="1" applyBorder="1" applyAlignment="1">
      <alignment horizontal="center" vertical="center"/>
    </xf>
    <xf numFmtId="1" fontId="11" fillId="42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42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0" fillId="42" borderId="14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0" fillId="42" borderId="15" xfId="0" applyNumberFormat="1" applyFont="1" applyFill="1" applyBorder="1" applyAlignment="1">
      <alignment horizontal="center" vertical="center"/>
    </xf>
    <xf numFmtId="1" fontId="0" fillId="46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textRotation="90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textRotation="90" wrapText="1"/>
    </xf>
    <xf numFmtId="0" fontId="4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center"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/>
    </xf>
    <xf numFmtId="0" fontId="17" fillId="33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center" vertical="center" textRotation="90"/>
    </xf>
    <xf numFmtId="1" fontId="4" fillId="18" borderId="14" xfId="0" applyNumberFormat="1" applyFont="1" applyFill="1" applyBorder="1" applyAlignment="1">
      <alignment horizontal="center" vertical="center"/>
    </xf>
    <xf numFmtId="1" fontId="4" fillId="18" borderId="12" xfId="0" applyNumberFormat="1" applyFont="1" applyFill="1" applyBorder="1" applyAlignment="1">
      <alignment horizontal="center" vertical="center"/>
    </xf>
    <xf numFmtId="1" fontId="4" fillId="18" borderId="15" xfId="0" applyNumberFormat="1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/>
    </xf>
    <xf numFmtId="1" fontId="0" fillId="18" borderId="40" xfId="0" applyNumberFormat="1" applyFill="1" applyBorder="1" applyAlignment="1">
      <alignment horizontal="center" vertical="center"/>
    </xf>
    <xf numFmtId="1" fontId="0" fillId="18" borderId="19" xfId="0" applyNumberFormat="1" applyFill="1" applyBorder="1" applyAlignment="1">
      <alignment horizontal="center" vertical="center"/>
    </xf>
    <xf numFmtId="1" fontId="0" fillId="18" borderId="15" xfId="0" applyNumberFormat="1" applyFill="1" applyBorder="1" applyAlignment="1">
      <alignment/>
    </xf>
    <xf numFmtId="1" fontId="0" fillId="18" borderId="15" xfId="0" applyNumberFormat="1" applyFill="1" applyBorder="1" applyAlignment="1">
      <alignment horizontal="center" vertical="center"/>
    </xf>
    <xf numFmtId="1" fontId="0" fillId="6" borderId="15" xfId="0" applyNumberFormat="1" applyFill="1" applyBorder="1" applyAlignment="1">
      <alignment/>
    </xf>
    <xf numFmtId="1" fontId="0" fillId="18" borderId="14" xfId="0" applyNumberFormat="1" applyFill="1" applyBorder="1" applyAlignment="1">
      <alignment horizontal="center" vertical="center"/>
    </xf>
    <xf numFmtId="1" fontId="4" fillId="18" borderId="15" xfId="0" applyNumberFormat="1" applyFont="1" applyFill="1" applyBorder="1" applyAlignment="1">
      <alignment horizontal="center"/>
    </xf>
    <xf numFmtId="1" fontId="4" fillId="6" borderId="15" xfId="0" applyNumberFormat="1" applyFont="1" applyFill="1" applyBorder="1" applyAlignment="1">
      <alignment horizontal="center"/>
    </xf>
    <xf numFmtId="1" fontId="4" fillId="18" borderId="40" xfId="0" applyNumberFormat="1" applyFont="1" applyFill="1" applyBorder="1" applyAlignment="1">
      <alignment horizontal="center" vertical="center"/>
    </xf>
    <xf numFmtId="1" fontId="4" fillId="18" borderId="19" xfId="0" applyNumberFormat="1" applyFont="1" applyFill="1" applyBorder="1" applyAlignment="1">
      <alignment horizontal="center" vertical="center"/>
    </xf>
    <xf numFmtId="1" fontId="4" fillId="6" borderId="14" xfId="0" applyNumberFormat="1" applyFont="1" applyFill="1" applyBorder="1" applyAlignment="1">
      <alignment horizontal="center" vertical="center"/>
    </xf>
    <xf numFmtId="1" fontId="0" fillId="18" borderId="19" xfId="0" applyNumberFormat="1" applyFill="1" applyBorder="1" applyAlignment="1">
      <alignment/>
    </xf>
    <xf numFmtId="0" fontId="15" fillId="0" borderId="28" xfId="0" applyFont="1" applyBorder="1" applyAlignment="1">
      <alignment vertical="center"/>
    </xf>
    <xf numFmtId="1" fontId="11" fillId="18" borderId="61" xfId="0" applyNumberFormat="1" applyFont="1" applyFill="1" applyBorder="1" applyAlignment="1">
      <alignment horizontal="center" vertical="center"/>
    </xf>
    <xf numFmtId="1" fontId="11" fillId="18" borderId="21" xfId="0" applyNumberFormat="1" applyFont="1" applyFill="1" applyBorder="1" applyAlignment="1">
      <alignment horizontal="center" vertical="center"/>
    </xf>
    <xf numFmtId="1" fontId="4" fillId="18" borderId="21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18" borderId="40" xfId="0" applyNumberFormat="1" applyFont="1" applyFill="1" applyBorder="1" applyAlignment="1">
      <alignment horizontal="center" vertical="center"/>
    </xf>
    <xf numFmtId="1" fontId="11" fillId="18" borderId="19" xfId="0" applyNumberFormat="1" applyFont="1" applyFill="1" applyBorder="1" applyAlignment="1">
      <alignment horizontal="center" vertical="center"/>
    </xf>
    <xf numFmtId="1" fontId="11" fillId="18" borderId="20" xfId="0" applyNumberFormat="1" applyFont="1" applyFill="1" applyBorder="1" applyAlignment="1">
      <alignment horizontal="center" vertical="center"/>
    </xf>
    <xf numFmtId="1" fontId="11" fillId="6" borderId="20" xfId="0" applyNumberFormat="1" applyFont="1" applyFill="1" applyBorder="1" applyAlignment="1">
      <alignment horizontal="center" vertical="center"/>
    </xf>
    <xf numFmtId="1" fontId="4" fillId="39" borderId="21" xfId="0" applyNumberFormat="1" applyFont="1" applyFill="1" applyBorder="1" applyAlignment="1">
      <alignment/>
    </xf>
    <xf numFmtId="1" fontId="4" fillId="40" borderId="21" xfId="0" applyNumberFormat="1" applyFont="1" applyFill="1" applyBorder="1" applyAlignment="1">
      <alignment/>
    </xf>
    <xf numFmtId="1" fontId="4" fillId="41" borderId="21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0" fontId="0" fillId="0" borderId="38" xfId="0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1" fontId="0" fillId="18" borderId="21" xfId="0" applyNumberFormat="1" applyFont="1" applyFill="1" applyBorder="1" applyAlignment="1">
      <alignment horizontal="center" vertical="center"/>
    </xf>
    <xf numFmtId="1" fontId="0" fillId="18" borderId="21" xfId="0" applyNumberFormat="1" applyFont="1" applyFill="1" applyBorder="1" applyAlignment="1">
      <alignment horizontal="center" vertical="center"/>
    </xf>
    <xf numFmtId="1" fontId="11" fillId="18" borderId="15" xfId="0" applyNumberFormat="1" applyFont="1" applyFill="1" applyBorder="1" applyAlignment="1">
      <alignment horizontal="center" vertical="center"/>
    </xf>
    <xf numFmtId="1" fontId="0" fillId="18" borderId="21" xfId="0" applyNumberFormat="1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 vertical="center"/>
    </xf>
    <xf numFmtId="1" fontId="0" fillId="18" borderId="32" xfId="0" applyNumberFormat="1" applyFont="1" applyFill="1" applyBorder="1" applyAlignment="1">
      <alignment horizontal="center" vertical="center"/>
    </xf>
    <xf numFmtId="1" fontId="0" fillId="18" borderId="32" xfId="0" applyNumberFormat="1" applyFont="1" applyFill="1" applyBorder="1" applyAlignment="1">
      <alignment horizontal="center" vertical="center"/>
    </xf>
    <xf numFmtId="1" fontId="11" fillId="18" borderId="32" xfId="0" applyNumberFormat="1" applyFont="1" applyFill="1" applyBorder="1" applyAlignment="1">
      <alignment horizontal="center" vertical="center"/>
    </xf>
    <xf numFmtId="1" fontId="0" fillId="18" borderId="32" xfId="0" applyNumberFormat="1" applyFont="1" applyFill="1" applyBorder="1" applyAlignment="1">
      <alignment horizontal="center" vertical="center"/>
    </xf>
    <xf numFmtId="1" fontId="0" fillId="6" borderId="32" xfId="0" applyNumberFormat="1" applyFont="1" applyFill="1" applyBorder="1" applyAlignment="1">
      <alignment horizontal="center" vertical="center"/>
    </xf>
    <xf numFmtId="1" fontId="4" fillId="18" borderId="35" xfId="0" applyNumberFormat="1" applyFont="1" applyFill="1" applyBorder="1" applyAlignment="1">
      <alignment horizontal="center" vertical="center"/>
    </xf>
    <xf numFmtId="1" fontId="4" fillId="18" borderId="32" xfId="0" applyNumberFormat="1" applyFont="1" applyFill="1" applyBorder="1" applyAlignment="1">
      <alignment horizontal="center" vertical="center"/>
    </xf>
    <xf numFmtId="1" fontId="11" fillId="6" borderId="32" xfId="0" applyNumberFormat="1" applyFont="1" applyFill="1" applyBorder="1" applyAlignment="1">
      <alignment horizontal="center" vertical="center"/>
    </xf>
    <xf numFmtId="1" fontId="0" fillId="18" borderId="40" xfId="0" applyNumberFormat="1" applyFill="1" applyBorder="1" applyAlignment="1">
      <alignment/>
    </xf>
    <xf numFmtId="1" fontId="0" fillId="6" borderId="15" xfId="0" applyNumberFormat="1" applyFill="1" applyBorder="1" applyAlignment="1">
      <alignment horizontal="center" vertical="center"/>
    </xf>
    <xf numFmtId="1" fontId="0" fillId="18" borderId="29" xfId="0" applyNumberFormat="1" applyFill="1" applyBorder="1" applyAlignment="1">
      <alignment horizontal="center" vertical="center"/>
    </xf>
    <xf numFmtId="1" fontId="0" fillId="18" borderId="21" xfId="0" applyNumberFormat="1" applyFill="1" applyBorder="1" applyAlignment="1">
      <alignment horizontal="center" vertical="center"/>
    </xf>
    <xf numFmtId="1" fontId="0" fillId="18" borderId="61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1" fontId="0" fillId="18" borderId="15" xfId="0" applyNumberFormat="1" applyFont="1" applyFill="1" applyBorder="1" applyAlignment="1">
      <alignment horizontal="center" vertical="center"/>
    </xf>
    <xf numFmtId="1" fontId="0" fillId="18" borderId="17" xfId="0" applyNumberFormat="1" applyFill="1" applyBorder="1" applyAlignment="1">
      <alignment/>
    </xf>
    <xf numFmtId="1" fontId="0" fillId="18" borderId="45" xfId="0" applyNumberFormat="1" applyFill="1" applyBorder="1" applyAlignment="1">
      <alignment/>
    </xf>
    <xf numFmtId="1" fontId="0" fillId="18" borderId="54" xfId="0" applyNumberFormat="1" applyFill="1" applyBorder="1" applyAlignment="1">
      <alignment/>
    </xf>
    <xf numFmtId="1" fontId="4" fillId="18" borderId="52" xfId="0" applyNumberFormat="1" applyFont="1" applyFill="1" applyBorder="1" applyAlignment="1">
      <alignment horizontal="center" vertical="center"/>
    </xf>
    <xf numFmtId="1" fontId="0" fillId="6" borderId="45" xfId="0" applyNumberFormat="1" applyFill="1" applyBorder="1" applyAlignment="1">
      <alignment/>
    </xf>
    <xf numFmtId="1" fontId="0" fillId="18" borderId="48" xfId="0" applyNumberFormat="1" applyFill="1" applyBorder="1" applyAlignment="1">
      <alignment/>
    </xf>
    <xf numFmtId="1" fontId="0" fillId="18" borderId="33" xfId="0" applyNumberFormat="1" applyFill="1" applyBorder="1" applyAlignment="1">
      <alignment/>
    </xf>
    <xf numFmtId="1" fontId="0" fillId="18" borderId="0" xfId="0" applyNumberFormat="1" applyFill="1" applyBorder="1" applyAlignment="1">
      <alignment/>
    </xf>
    <xf numFmtId="1" fontId="0" fillId="6" borderId="33" xfId="0" applyNumberFormat="1" applyFill="1" applyBorder="1" applyAlignment="1">
      <alignment/>
    </xf>
    <xf numFmtId="1" fontId="4" fillId="18" borderId="16" xfId="0" applyNumberFormat="1" applyFont="1" applyFill="1" applyBorder="1" applyAlignment="1">
      <alignment horizontal="center" vertical="center"/>
    </xf>
    <xf numFmtId="1" fontId="4" fillId="18" borderId="50" xfId="0" applyNumberFormat="1" applyFont="1" applyFill="1" applyBorder="1" applyAlignment="1">
      <alignment horizontal="center" vertical="center"/>
    </xf>
    <xf numFmtId="1" fontId="4" fillId="18" borderId="18" xfId="0" applyNumberFormat="1" applyFont="1" applyFill="1" applyBorder="1" applyAlignment="1">
      <alignment horizontal="center" vertical="center"/>
    </xf>
    <xf numFmtId="1" fontId="4" fillId="6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zoomScale="90" zoomScaleNormal="90" zoomScalePageLayoutView="0" workbookViewId="0" topLeftCell="A7">
      <selection activeCell="F14" sqref="F14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625" style="0" customWidth="1"/>
    <col min="5" max="20" width="3.75390625" style="0" customWidth="1"/>
    <col min="21" max="21" width="7.75390625" style="0" customWidth="1"/>
    <col min="22" max="22" width="5.25390625" style="0" customWidth="1"/>
    <col min="23" max="24" width="2.25390625" style="0" customWidth="1"/>
    <col min="25" max="47" width="3.75390625" style="0" customWidth="1"/>
    <col min="48" max="48" width="8.375" style="0" customWidth="1"/>
    <col min="49" max="49" width="5.625" style="0" customWidth="1"/>
    <col min="50" max="59" width="2.25390625" style="0" customWidth="1"/>
    <col min="60" max="60" width="6.25390625" style="0" customWidth="1"/>
  </cols>
  <sheetData>
    <row r="1" spans="2:18" ht="15">
      <c r="B1" s="3" t="s">
        <v>71</v>
      </c>
      <c r="I1" s="345" t="s">
        <v>187</v>
      </c>
      <c r="J1" t="s">
        <v>188</v>
      </c>
      <c r="K1" t="s">
        <v>190</v>
      </c>
      <c r="L1" s="4" t="s">
        <v>189</v>
      </c>
      <c r="Q1" s="4"/>
      <c r="R1" s="4"/>
    </row>
    <row r="2" spans="2:3" ht="15.75" thickBot="1">
      <c r="B2" s="3" t="s">
        <v>91</v>
      </c>
      <c r="C2" t="s">
        <v>92</v>
      </c>
    </row>
    <row r="3" spans="1:60" ht="70.5" customHeight="1">
      <c r="A3" s="400" t="s">
        <v>54</v>
      </c>
      <c r="B3" s="403" t="s">
        <v>0</v>
      </c>
      <c r="C3" s="406" t="s">
        <v>72</v>
      </c>
      <c r="D3" s="409" t="s">
        <v>73</v>
      </c>
      <c r="E3" s="25" t="s">
        <v>110</v>
      </c>
      <c r="F3" s="399" t="s">
        <v>55</v>
      </c>
      <c r="G3" s="399"/>
      <c r="H3" s="399"/>
      <c r="I3" s="26" t="s">
        <v>111</v>
      </c>
      <c r="J3" s="398" t="s">
        <v>56</v>
      </c>
      <c r="K3" s="398"/>
      <c r="L3" s="398"/>
      <c r="M3" s="398"/>
      <c r="N3" s="398" t="s">
        <v>57</v>
      </c>
      <c r="O3" s="398"/>
      <c r="P3" s="398"/>
      <c r="Q3" s="398"/>
      <c r="R3" s="5" t="s">
        <v>112</v>
      </c>
      <c r="S3" s="398" t="s">
        <v>58</v>
      </c>
      <c r="T3" s="398"/>
      <c r="U3" s="398"/>
      <c r="V3" s="32" t="s">
        <v>93</v>
      </c>
      <c r="W3" s="5" t="s">
        <v>113</v>
      </c>
      <c r="X3" s="398" t="s">
        <v>59</v>
      </c>
      <c r="Y3" s="398"/>
      <c r="Z3" s="398"/>
      <c r="AA3" s="398"/>
      <c r="AB3" s="5" t="s">
        <v>114</v>
      </c>
      <c r="AC3" s="398" t="s">
        <v>60</v>
      </c>
      <c r="AD3" s="398"/>
      <c r="AE3" s="398"/>
      <c r="AF3" s="5" t="s">
        <v>115</v>
      </c>
      <c r="AG3" s="398" t="s">
        <v>61</v>
      </c>
      <c r="AH3" s="398"/>
      <c r="AI3" s="398"/>
      <c r="AJ3" s="5" t="s">
        <v>116</v>
      </c>
      <c r="AK3" s="398" t="s">
        <v>62</v>
      </c>
      <c r="AL3" s="398"/>
      <c r="AM3" s="398"/>
      <c r="AN3" s="5" t="s">
        <v>127</v>
      </c>
      <c r="AO3" s="398" t="s">
        <v>63</v>
      </c>
      <c r="AP3" s="398"/>
      <c r="AQ3" s="398"/>
      <c r="AR3" s="398"/>
      <c r="AS3" s="5" t="s">
        <v>128</v>
      </c>
      <c r="AT3" s="398" t="s">
        <v>64</v>
      </c>
      <c r="AU3" s="398"/>
      <c r="AV3" s="398"/>
      <c r="AW3" s="32" t="s">
        <v>94</v>
      </c>
      <c r="AX3" s="5" t="s">
        <v>129</v>
      </c>
      <c r="AY3" s="398" t="s">
        <v>65</v>
      </c>
      <c r="AZ3" s="398"/>
      <c r="BA3" s="398"/>
      <c r="BB3" s="398"/>
      <c r="BC3" s="398" t="s">
        <v>66</v>
      </c>
      <c r="BD3" s="398"/>
      <c r="BE3" s="398"/>
      <c r="BF3" s="398"/>
      <c r="BG3" s="7" t="s">
        <v>79</v>
      </c>
      <c r="BH3" s="412" t="s">
        <v>80</v>
      </c>
    </row>
    <row r="4" spans="1:60" ht="12.75">
      <c r="A4" s="401"/>
      <c r="B4" s="404"/>
      <c r="C4" s="407"/>
      <c r="D4" s="410"/>
      <c r="E4" s="415" t="s">
        <v>81</v>
      </c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7"/>
      <c r="BH4" s="413"/>
    </row>
    <row r="5" spans="1:60" ht="12.75">
      <c r="A5" s="401"/>
      <c r="B5" s="404"/>
      <c r="C5" s="407"/>
      <c r="D5" s="410"/>
      <c r="E5" s="33">
        <v>35</v>
      </c>
      <c r="F5" s="27">
        <v>36</v>
      </c>
      <c r="G5" s="27">
        <v>37</v>
      </c>
      <c r="H5" s="27">
        <v>38</v>
      </c>
      <c r="I5" s="27">
        <v>39</v>
      </c>
      <c r="J5" s="27">
        <v>40</v>
      </c>
      <c r="K5" s="27">
        <v>41</v>
      </c>
      <c r="L5" s="27">
        <v>42</v>
      </c>
      <c r="M5" s="27">
        <v>43</v>
      </c>
      <c r="N5" s="27">
        <v>44</v>
      </c>
      <c r="O5" s="27">
        <v>45</v>
      </c>
      <c r="P5" s="27">
        <v>46</v>
      </c>
      <c r="Q5" s="27">
        <v>47</v>
      </c>
      <c r="R5" s="27">
        <v>48</v>
      </c>
      <c r="S5" s="27">
        <v>49</v>
      </c>
      <c r="T5" s="27">
        <v>50</v>
      </c>
      <c r="U5" s="27">
        <v>51</v>
      </c>
      <c r="V5" s="34"/>
      <c r="W5" s="35">
        <v>52</v>
      </c>
      <c r="X5" s="27">
        <v>1</v>
      </c>
      <c r="Y5" s="27">
        <v>2</v>
      </c>
      <c r="Z5" s="27">
        <v>3</v>
      </c>
      <c r="AA5" s="27">
        <v>4</v>
      </c>
      <c r="AB5" s="27">
        <v>5</v>
      </c>
      <c r="AC5" s="27">
        <v>6</v>
      </c>
      <c r="AD5" s="27">
        <v>7</v>
      </c>
      <c r="AE5" s="27">
        <v>8</v>
      </c>
      <c r="AF5" s="27">
        <v>9</v>
      </c>
      <c r="AG5" s="27">
        <v>10</v>
      </c>
      <c r="AH5" s="27">
        <v>11</v>
      </c>
      <c r="AI5" s="27">
        <v>12</v>
      </c>
      <c r="AJ5" s="27">
        <v>13</v>
      </c>
      <c r="AK5" s="27">
        <v>14</v>
      </c>
      <c r="AL5" s="27">
        <v>15</v>
      </c>
      <c r="AM5" s="27">
        <v>16</v>
      </c>
      <c r="AN5" s="27">
        <v>17</v>
      </c>
      <c r="AO5" s="27">
        <v>18</v>
      </c>
      <c r="AP5" s="27">
        <v>19</v>
      </c>
      <c r="AQ5" s="27">
        <v>20</v>
      </c>
      <c r="AR5" s="27">
        <v>21</v>
      </c>
      <c r="AS5" s="27">
        <v>22</v>
      </c>
      <c r="AT5" s="27">
        <v>23</v>
      </c>
      <c r="AU5" s="27">
        <v>24</v>
      </c>
      <c r="AV5" s="27">
        <v>25</v>
      </c>
      <c r="AW5" s="34"/>
      <c r="AX5" s="35">
        <v>26</v>
      </c>
      <c r="AY5" s="35">
        <v>27</v>
      </c>
      <c r="AZ5" s="35">
        <v>28</v>
      </c>
      <c r="BA5" s="35">
        <v>29</v>
      </c>
      <c r="BB5" s="35">
        <v>30</v>
      </c>
      <c r="BC5" s="35">
        <v>31</v>
      </c>
      <c r="BD5" s="35">
        <v>32</v>
      </c>
      <c r="BE5" s="35">
        <v>33</v>
      </c>
      <c r="BF5" s="35">
        <v>34</v>
      </c>
      <c r="BG5" s="36">
        <v>35</v>
      </c>
      <c r="BH5" s="413"/>
    </row>
    <row r="6" spans="1:60" ht="12.75">
      <c r="A6" s="401"/>
      <c r="B6" s="404"/>
      <c r="C6" s="407"/>
      <c r="D6" s="410"/>
      <c r="E6" s="415" t="s">
        <v>82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7"/>
      <c r="BH6" s="413"/>
    </row>
    <row r="7" spans="1:60" ht="13.5" thickBot="1">
      <c r="A7" s="402"/>
      <c r="B7" s="405"/>
      <c r="C7" s="408"/>
      <c r="D7" s="411"/>
      <c r="E7" s="37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38"/>
      <c r="W7" s="39">
        <v>18</v>
      </c>
      <c r="X7" s="39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38"/>
      <c r="AX7" s="39">
        <v>44</v>
      </c>
      <c r="AY7" s="39">
        <v>45</v>
      </c>
      <c r="AZ7" s="39">
        <v>46</v>
      </c>
      <c r="BA7" s="39">
        <v>47</v>
      </c>
      <c r="BB7" s="39">
        <v>48</v>
      </c>
      <c r="BC7" s="39">
        <v>49</v>
      </c>
      <c r="BD7" s="39">
        <v>50</v>
      </c>
      <c r="BE7" s="39">
        <v>51</v>
      </c>
      <c r="BF7" s="39">
        <v>52</v>
      </c>
      <c r="BG7" s="40">
        <v>53</v>
      </c>
      <c r="BH7" s="414"/>
    </row>
    <row r="8" spans="1:60" ht="15" customHeight="1">
      <c r="A8" s="425" t="s">
        <v>95</v>
      </c>
      <c r="B8" s="357" t="s">
        <v>96</v>
      </c>
      <c r="C8" s="358" t="s">
        <v>45</v>
      </c>
      <c r="D8" s="41" t="s">
        <v>84</v>
      </c>
      <c r="E8" s="45">
        <f>SUM(E9,E10,E11,E12,E13,E14,E15,E16,E17,E18,E19,E20,E21,E22,E25)</f>
        <v>36</v>
      </c>
      <c r="F8" s="45">
        <f>SUM(F9,F10,F11,F12,F13,F14,F15,F16,F17,F18,F19,F20,F21,F22,F25,)</f>
        <v>36</v>
      </c>
      <c r="G8" s="45">
        <f aca="true" t="shared" si="0" ref="G8:T8">SUM(G9,G10,G11,G12,G13,G14,G15,G16,G17,G18,G19,G20,G21,G22,G25)</f>
        <v>36</v>
      </c>
      <c r="H8" s="45">
        <f t="shared" si="0"/>
        <v>36</v>
      </c>
      <c r="I8" s="45">
        <f t="shared" si="0"/>
        <v>36</v>
      </c>
      <c r="J8" s="45">
        <f t="shared" si="0"/>
        <v>36</v>
      </c>
      <c r="K8" s="45">
        <f t="shared" si="0"/>
        <v>36</v>
      </c>
      <c r="L8" s="45">
        <f t="shared" si="0"/>
        <v>36</v>
      </c>
      <c r="M8" s="45">
        <f t="shared" si="0"/>
        <v>36</v>
      </c>
      <c r="N8" s="45">
        <f t="shared" si="0"/>
        <v>36</v>
      </c>
      <c r="O8" s="45">
        <f t="shared" si="0"/>
        <v>36</v>
      </c>
      <c r="P8" s="45">
        <f t="shared" si="0"/>
        <v>36</v>
      </c>
      <c r="Q8" s="45">
        <f t="shared" si="0"/>
        <v>36</v>
      </c>
      <c r="R8" s="45">
        <f t="shared" si="0"/>
        <v>36</v>
      </c>
      <c r="S8" s="45">
        <f t="shared" si="0"/>
        <v>36</v>
      </c>
      <c r="T8" s="45">
        <f t="shared" si="0"/>
        <v>36</v>
      </c>
      <c r="U8" s="42">
        <f>SUM(U9,U10,U11,U12,U13,U14,U15,U16,U17,U18,U19,U20)</f>
        <v>0</v>
      </c>
      <c r="V8" s="43">
        <f>SUM(E8:U8)</f>
        <v>576</v>
      </c>
      <c r="W8" s="44">
        <f>SUM(W9,W10,W11,W12,W13,W14,W15,W16,W17,W18,W19,W20)</f>
        <v>0</v>
      </c>
      <c r="X8" s="44">
        <f>SUM(X9,X10,X11,X12,X13,X14,X15,X16,X17,X18,X19,X20)</f>
        <v>0</v>
      </c>
      <c r="Y8" s="45">
        <f aca="true" t="shared" si="1" ref="Y8:AU8">SUM(Y9,Y10,Y11,Y12,Y13,Y14,Y15,Y16,Y17,Y18,Y19,Y20,Y21,Y22,Y23,Y24,Y25,)</f>
        <v>36</v>
      </c>
      <c r="Z8" s="45">
        <f t="shared" si="1"/>
        <v>36</v>
      </c>
      <c r="AA8" s="45">
        <f t="shared" si="1"/>
        <v>36</v>
      </c>
      <c r="AB8" s="45">
        <f t="shared" si="1"/>
        <v>36</v>
      </c>
      <c r="AC8" s="45">
        <f t="shared" si="1"/>
        <v>36</v>
      </c>
      <c r="AD8" s="45">
        <f t="shared" si="1"/>
        <v>36</v>
      </c>
      <c r="AE8" s="45">
        <f t="shared" si="1"/>
        <v>36</v>
      </c>
      <c r="AF8" s="45">
        <f t="shared" si="1"/>
        <v>36</v>
      </c>
      <c r="AG8" s="45">
        <f t="shared" si="1"/>
        <v>36</v>
      </c>
      <c r="AH8" s="45">
        <f t="shared" si="1"/>
        <v>36</v>
      </c>
      <c r="AI8" s="45">
        <f t="shared" si="1"/>
        <v>36</v>
      </c>
      <c r="AJ8" s="45">
        <f t="shared" si="1"/>
        <v>36</v>
      </c>
      <c r="AK8" s="45">
        <f t="shared" si="1"/>
        <v>36</v>
      </c>
      <c r="AL8" s="45">
        <f t="shared" si="1"/>
        <v>36</v>
      </c>
      <c r="AM8" s="45">
        <f t="shared" si="1"/>
        <v>36</v>
      </c>
      <c r="AN8" s="45">
        <f t="shared" si="1"/>
        <v>36</v>
      </c>
      <c r="AO8" s="45">
        <f t="shared" si="1"/>
        <v>36</v>
      </c>
      <c r="AP8" s="45">
        <f t="shared" si="1"/>
        <v>36</v>
      </c>
      <c r="AQ8" s="45">
        <f t="shared" si="1"/>
        <v>36</v>
      </c>
      <c r="AR8" s="45">
        <f t="shared" si="1"/>
        <v>36</v>
      </c>
      <c r="AS8" s="45">
        <f t="shared" si="1"/>
        <v>36</v>
      </c>
      <c r="AT8" s="45">
        <f t="shared" si="1"/>
        <v>36</v>
      </c>
      <c r="AU8" s="45">
        <f t="shared" si="1"/>
        <v>36</v>
      </c>
      <c r="AV8" s="46">
        <f>SUM(AV9,AV10,AV11,AV12,AV13,AV14,AV15,AV16,AV17,AV18,AV19,AV20)</f>
        <v>0</v>
      </c>
      <c r="AW8" s="351">
        <f>SUM(Y8:AV8)</f>
        <v>828</v>
      </c>
      <c r="AX8" s="44">
        <f aca="true" t="shared" si="2" ref="AX8:BG8">SUM(AX9,AX10,AX11,AX12,AX13,AX14,AX15,AX16,AX17,AX18,AX19,AX20)</f>
        <v>0</v>
      </c>
      <c r="AY8" s="44">
        <f t="shared" si="2"/>
        <v>0</v>
      </c>
      <c r="AZ8" s="44">
        <f t="shared" si="2"/>
        <v>0</v>
      </c>
      <c r="BA8" s="44">
        <f t="shared" si="2"/>
        <v>0</v>
      </c>
      <c r="BB8" s="44">
        <f t="shared" si="2"/>
        <v>0</v>
      </c>
      <c r="BC8" s="44">
        <f t="shared" si="2"/>
        <v>0</v>
      </c>
      <c r="BD8" s="44">
        <f t="shared" si="2"/>
        <v>0</v>
      </c>
      <c r="BE8" s="44">
        <f t="shared" si="2"/>
        <v>0</v>
      </c>
      <c r="BF8" s="44">
        <f t="shared" si="2"/>
        <v>0</v>
      </c>
      <c r="BG8" s="44">
        <f t="shared" si="2"/>
        <v>0</v>
      </c>
      <c r="BH8" s="47">
        <f>SUM(BH9,BH10,BH11,BH12,BH13,BH14,BH15,BH16,BH17,BH18,BH19,BH20,BH21,BH22,BH23,BH24,BH25)</f>
        <v>1404</v>
      </c>
    </row>
    <row r="9" spans="1:60" ht="19.5" customHeight="1">
      <c r="A9" s="426"/>
      <c r="B9" s="136" t="s">
        <v>191</v>
      </c>
      <c r="C9" s="137" t="s">
        <v>46</v>
      </c>
      <c r="D9" s="14" t="s">
        <v>84</v>
      </c>
      <c r="E9" s="48">
        <v>2</v>
      </c>
      <c r="F9" s="49">
        <v>2</v>
      </c>
      <c r="G9" s="49">
        <v>2</v>
      </c>
      <c r="H9" s="49">
        <v>2</v>
      </c>
      <c r="I9" s="49">
        <v>2</v>
      </c>
      <c r="J9" s="49">
        <v>2</v>
      </c>
      <c r="K9" s="49">
        <v>2</v>
      </c>
      <c r="L9" s="49">
        <v>2</v>
      </c>
      <c r="M9" s="49">
        <v>2</v>
      </c>
      <c r="N9" s="49">
        <v>2</v>
      </c>
      <c r="O9" s="49">
        <v>2</v>
      </c>
      <c r="P9" s="49">
        <v>2</v>
      </c>
      <c r="Q9" s="49">
        <v>2</v>
      </c>
      <c r="R9" s="49">
        <v>2</v>
      </c>
      <c r="S9" s="49">
        <v>2</v>
      </c>
      <c r="T9" s="49">
        <v>2</v>
      </c>
      <c r="U9" s="50" t="s">
        <v>207</v>
      </c>
      <c r="V9" s="51">
        <f aca="true" t="shared" si="3" ref="V9:V20">SUM(E9:T9)</f>
        <v>32</v>
      </c>
      <c r="W9" s="52"/>
      <c r="X9" s="52"/>
      <c r="Y9" s="49">
        <v>2</v>
      </c>
      <c r="Z9" s="49">
        <v>2</v>
      </c>
      <c r="AA9" s="49">
        <v>2</v>
      </c>
      <c r="AB9" s="49">
        <v>2</v>
      </c>
      <c r="AC9" s="49">
        <v>2</v>
      </c>
      <c r="AD9" s="49">
        <v>2</v>
      </c>
      <c r="AE9" s="49">
        <v>2</v>
      </c>
      <c r="AF9" s="49">
        <v>2</v>
      </c>
      <c r="AG9" s="49">
        <v>2</v>
      </c>
      <c r="AH9" s="49">
        <v>2</v>
      </c>
      <c r="AI9" s="49">
        <v>2</v>
      </c>
      <c r="AJ9" s="49">
        <v>2</v>
      </c>
      <c r="AK9" s="49">
        <v>2</v>
      </c>
      <c r="AL9" s="49">
        <v>2</v>
      </c>
      <c r="AM9" s="49">
        <v>2</v>
      </c>
      <c r="AN9" s="49">
        <v>2</v>
      </c>
      <c r="AO9" s="49">
        <v>2</v>
      </c>
      <c r="AP9" s="49">
        <v>2</v>
      </c>
      <c r="AQ9" s="49">
        <v>2</v>
      </c>
      <c r="AR9" s="49">
        <v>2</v>
      </c>
      <c r="AS9" s="49">
        <v>2</v>
      </c>
      <c r="AT9" s="49">
        <v>2</v>
      </c>
      <c r="AU9" s="49">
        <v>2</v>
      </c>
      <c r="AV9" s="50" t="s">
        <v>47</v>
      </c>
      <c r="AW9" s="51">
        <f aca="true" t="shared" si="4" ref="AW9:AW27">SUM(Y9:AU9)</f>
        <v>46</v>
      </c>
      <c r="AX9" s="52"/>
      <c r="AY9" s="52"/>
      <c r="AZ9" s="52"/>
      <c r="BA9" s="52"/>
      <c r="BB9" s="52"/>
      <c r="BC9" s="52"/>
      <c r="BD9" s="52"/>
      <c r="BE9" s="52"/>
      <c r="BF9" s="52"/>
      <c r="BG9" s="53"/>
      <c r="BH9" s="54">
        <f aca="true" t="shared" si="5" ref="BH9:BH27">SUM(E9:T9,Y9:AU9)</f>
        <v>78</v>
      </c>
    </row>
    <row r="10" spans="1:60" ht="19.5" customHeight="1">
      <c r="A10" s="426"/>
      <c r="B10" s="136" t="s">
        <v>192</v>
      </c>
      <c r="C10" s="137" t="s">
        <v>48</v>
      </c>
      <c r="D10" s="14" t="s">
        <v>84</v>
      </c>
      <c r="E10" s="48">
        <v>4</v>
      </c>
      <c r="F10" s="49">
        <v>4</v>
      </c>
      <c r="G10" s="49">
        <v>4</v>
      </c>
      <c r="H10" s="49">
        <v>4</v>
      </c>
      <c r="I10" s="49">
        <v>4</v>
      </c>
      <c r="J10" s="49">
        <v>4</v>
      </c>
      <c r="K10" s="49">
        <v>4</v>
      </c>
      <c r="L10" s="49">
        <v>4</v>
      </c>
      <c r="M10" s="49">
        <v>4</v>
      </c>
      <c r="N10" s="49">
        <v>4</v>
      </c>
      <c r="O10" s="49">
        <v>4</v>
      </c>
      <c r="P10" s="49">
        <v>4</v>
      </c>
      <c r="Q10" s="49">
        <v>4</v>
      </c>
      <c r="R10" s="49">
        <v>4</v>
      </c>
      <c r="S10" s="49">
        <v>4</v>
      </c>
      <c r="T10" s="49">
        <v>1</v>
      </c>
      <c r="U10" s="50" t="s">
        <v>51</v>
      </c>
      <c r="V10" s="51">
        <f t="shared" si="3"/>
        <v>61</v>
      </c>
      <c r="W10" s="52"/>
      <c r="X10" s="52"/>
      <c r="Y10" s="49">
        <v>4</v>
      </c>
      <c r="Z10" s="49">
        <v>2</v>
      </c>
      <c r="AA10" s="49">
        <v>2</v>
      </c>
      <c r="AB10" s="49">
        <v>2</v>
      </c>
      <c r="AC10" s="49">
        <v>2</v>
      </c>
      <c r="AD10" s="49">
        <v>2</v>
      </c>
      <c r="AE10" s="49">
        <v>4</v>
      </c>
      <c r="AF10" s="49">
        <v>2</v>
      </c>
      <c r="AG10" s="49">
        <v>2</v>
      </c>
      <c r="AH10" s="49">
        <v>2</v>
      </c>
      <c r="AI10" s="49">
        <v>4</v>
      </c>
      <c r="AJ10" s="49">
        <v>2</v>
      </c>
      <c r="AK10" s="49">
        <v>2</v>
      </c>
      <c r="AL10" s="49">
        <v>2</v>
      </c>
      <c r="AM10" s="49">
        <v>4</v>
      </c>
      <c r="AN10" s="49">
        <v>2</v>
      </c>
      <c r="AO10" s="49">
        <v>2</v>
      </c>
      <c r="AP10" s="49">
        <v>2</v>
      </c>
      <c r="AQ10" s="49">
        <v>4</v>
      </c>
      <c r="AR10" s="49">
        <v>2</v>
      </c>
      <c r="AS10" s="49">
        <v>2</v>
      </c>
      <c r="AT10" s="49">
        <v>2</v>
      </c>
      <c r="AU10" s="49">
        <v>2</v>
      </c>
      <c r="AV10" s="50" t="s">
        <v>50</v>
      </c>
      <c r="AW10" s="51">
        <f t="shared" si="4"/>
        <v>56</v>
      </c>
      <c r="AX10" s="52"/>
      <c r="AY10" s="52"/>
      <c r="AZ10" s="52"/>
      <c r="BA10" s="52"/>
      <c r="BB10" s="52"/>
      <c r="BC10" s="52"/>
      <c r="BD10" s="52"/>
      <c r="BE10" s="52"/>
      <c r="BF10" s="52"/>
      <c r="BG10" s="53"/>
      <c r="BH10" s="54">
        <f t="shared" si="5"/>
        <v>117</v>
      </c>
    </row>
    <row r="11" spans="1:60" ht="19.5" customHeight="1">
      <c r="A11" s="426"/>
      <c r="B11" s="136" t="s">
        <v>183</v>
      </c>
      <c r="C11" s="137" t="s">
        <v>5</v>
      </c>
      <c r="D11" s="14" t="s">
        <v>84</v>
      </c>
      <c r="E11" s="48">
        <v>4</v>
      </c>
      <c r="F11" s="49">
        <v>2</v>
      </c>
      <c r="G11" s="49">
        <v>4</v>
      </c>
      <c r="H11" s="49">
        <v>2</v>
      </c>
      <c r="I11" s="49">
        <v>4</v>
      </c>
      <c r="J11" s="49">
        <v>2</v>
      </c>
      <c r="K11" s="49">
        <v>4</v>
      </c>
      <c r="L11" s="49">
        <v>2</v>
      </c>
      <c r="M11" s="49">
        <v>4</v>
      </c>
      <c r="N11" s="49">
        <v>2</v>
      </c>
      <c r="O11" s="49">
        <v>4</v>
      </c>
      <c r="P11" s="49">
        <v>2</v>
      </c>
      <c r="Q11" s="49">
        <v>4</v>
      </c>
      <c r="R11" s="49">
        <v>2</v>
      </c>
      <c r="S11" s="49">
        <v>4</v>
      </c>
      <c r="T11" s="49">
        <v>1</v>
      </c>
      <c r="U11" s="50" t="s">
        <v>51</v>
      </c>
      <c r="V11" s="51">
        <f t="shared" si="3"/>
        <v>47</v>
      </c>
      <c r="W11" s="52"/>
      <c r="X11" s="52"/>
      <c r="Y11" s="49">
        <v>2</v>
      </c>
      <c r="Z11" s="49">
        <v>4</v>
      </c>
      <c r="AA11" s="49">
        <v>2</v>
      </c>
      <c r="AB11" s="49">
        <v>4</v>
      </c>
      <c r="AC11" s="49">
        <v>2</v>
      </c>
      <c r="AD11" s="49">
        <v>4</v>
      </c>
      <c r="AE11" s="49">
        <v>2</v>
      </c>
      <c r="AF11" s="49">
        <v>4</v>
      </c>
      <c r="AG11" s="49">
        <v>2</v>
      </c>
      <c r="AH11" s="49">
        <v>4</v>
      </c>
      <c r="AI11" s="49">
        <v>2</v>
      </c>
      <c r="AJ11" s="49">
        <v>4</v>
      </c>
      <c r="AK11" s="49">
        <v>2</v>
      </c>
      <c r="AL11" s="49">
        <v>4</v>
      </c>
      <c r="AM11" s="49">
        <v>2</v>
      </c>
      <c r="AN11" s="49">
        <v>4</v>
      </c>
      <c r="AO11" s="49">
        <v>2</v>
      </c>
      <c r="AP11" s="49">
        <v>4</v>
      </c>
      <c r="AQ11" s="49">
        <v>2</v>
      </c>
      <c r="AR11" s="49">
        <v>4</v>
      </c>
      <c r="AS11" s="49">
        <v>2</v>
      </c>
      <c r="AT11" s="49">
        <v>4</v>
      </c>
      <c r="AU11" s="49">
        <v>4</v>
      </c>
      <c r="AV11" s="50" t="s">
        <v>50</v>
      </c>
      <c r="AW11" s="51">
        <f t="shared" si="4"/>
        <v>70</v>
      </c>
      <c r="AX11" s="52"/>
      <c r="AY11" s="52"/>
      <c r="AZ11" s="52"/>
      <c r="BA11" s="52"/>
      <c r="BB11" s="52"/>
      <c r="BC11" s="52"/>
      <c r="BD11" s="52"/>
      <c r="BE11" s="52"/>
      <c r="BF11" s="52"/>
      <c r="BG11" s="53"/>
      <c r="BH11" s="54">
        <f t="shared" si="5"/>
        <v>117</v>
      </c>
    </row>
    <row r="12" spans="1:60" ht="19.5" customHeight="1">
      <c r="A12" s="426"/>
      <c r="B12" s="136" t="s">
        <v>193</v>
      </c>
      <c r="C12" s="137" t="s">
        <v>12</v>
      </c>
      <c r="D12" s="14" t="s">
        <v>84</v>
      </c>
      <c r="E12" s="48">
        <v>8</v>
      </c>
      <c r="F12" s="49">
        <v>8</v>
      </c>
      <c r="G12" s="49">
        <v>6</v>
      </c>
      <c r="H12" s="49">
        <v>8</v>
      </c>
      <c r="I12" s="49">
        <v>8</v>
      </c>
      <c r="J12" s="49">
        <v>6</v>
      </c>
      <c r="K12" s="49">
        <v>8</v>
      </c>
      <c r="L12" s="49">
        <v>8</v>
      </c>
      <c r="M12" s="49">
        <v>6</v>
      </c>
      <c r="N12" s="49">
        <v>8</v>
      </c>
      <c r="O12" s="49">
        <v>8</v>
      </c>
      <c r="P12" s="49">
        <v>6</v>
      </c>
      <c r="Q12" s="49">
        <v>8</v>
      </c>
      <c r="R12" s="49">
        <v>8</v>
      </c>
      <c r="S12" s="49">
        <v>6</v>
      </c>
      <c r="T12" s="49">
        <v>9</v>
      </c>
      <c r="U12" s="50" t="s">
        <v>47</v>
      </c>
      <c r="V12" s="51">
        <f t="shared" si="3"/>
        <v>119</v>
      </c>
      <c r="W12" s="52"/>
      <c r="X12" s="52"/>
      <c r="Y12" s="49">
        <v>4</v>
      </c>
      <c r="Z12" s="49">
        <v>6</v>
      </c>
      <c r="AA12" s="49">
        <v>4</v>
      </c>
      <c r="AB12" s="49">
        <v>6</v>
      </c>
      <c r="AC12" s="49">
        <v>4</v>
      </c>
      <c r="AD12" s="49">
        <v>6</v>
      </c>
      <c r="AE12" s="49">
        <v>4</v>
      </c>
      <c r="AF12" s="49">
        <v>6</v>
      </c>
      <c r="AG12" s="49">
        <v>4</v>
      </c>
      <c r="AH12" s="49">
        <v>6</v>
      </c>
      <c r="AI12" s="49">
        <v>4</v>
      </c>
      <c r="AJ12" s="49">
        <v>6</v>
      </c>
      <c r="AK12" s="49">
        <v>4</v>
      </c>
      <c r="AL12" s="49">
        <v>6</v>
      </c>
      <c r="AM12" s="49">
        <v>4</v>
      </c>
      <c r="AN12" s="49">
        <v>6</v>
      </c>
      <c r="AO12" s="49">
        <v>4</v>
      </c>
      <c r="AP12" s="49">
        <v>6</v>
      </c>
      <c r="AQ12" s="49">
        <v>4</v>
      </c>
      <c r="AR12" s="49">
        <v>6</v>
      </c>
      <c r="AS12" s="49">
        <v>4</v>
      </c>
      <c r="AT12" s="49">
        <v>6</v>
      </c>
      <c r="AU12" s="49">
        <v>5</v>
      </c>
      <c r="AV12" s="50" t="s">
        <v>47</v>
      </c>
      <c r="AW12" s="51">
        <f t="shared" si="4"/>
        <v>115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4">
        <f t="shared" si="5"/>
        <v>234</v>
      </c>
    </row>
    <row r="13" spans="1:60" ht="19.5" customHeight="1">
      <c r="A13" s="426"/>
      <c r="B13" s="136" t="s">
        <v>194</v>
      </c>
      <c r="C13" s="137" t="s">
        <v>3</v>
      </c>
      <c r="D13" s="14" t="s">
        <v>84</v>
      </c>
      <c r="E13" s="48">
        <v>2</v>
      </c>
      <c r="F13" s="49">
        <v>2</v>
      </c>
      <c r="G13" s="49">
        <v>2</v>
      </c>
      <c r="H13" s="49">
        <v>2</v>
      </c>
      <c r="I13" s="49">
        <v>2</v>
      </c>
      <c r="J13" s="49">
        <v>4</v>
      </c>
      <c r="K13" s="49">
        <v>2</v>
      </c>
      <c r="L13" s="49">
        <v>2</v>
      </c>
      <c r="M13" s="49">
        <v>2</v>
      </c>
      <c r="N13" s="49">
        <v>4</v>
      </c>
      <c r="O13" s="49">
        <v>2</v>
      </c>
      <c r="P13" s="49">
        <v>4</v>
      </c>
      <c r="Q13" s="49">
        <v>2</v>
      </c>
      <c r="R13" s="49">
        <v>4</v>
      </c>
      <c r="S13" s="49">
        <v>4</v>
      </c>
      <c r="T13" s="49">
        <v>3</v>
      </c>
      <c r="U13" s="50" t="s">
        <v>51</v>
      </c>
      <c r="V13" s="51">
        <f t="shared" si="3"/>
        <v>43</v>
      </c>
      <c r="W13" s="52"/>
      <c r="X13" s="52"/>
      <c r="Y13" s="49">
        <v>4</v>
      </c>
      <c r="Z13" s="49">
        <v>4</v>
      </c>
      <c r="AA13" s="49">
        <v>4</v>
      </c>
      <c r="AB13" s="49">
        <v>2</v>
      </c>
      <c r="AC13" s="49">
        <v>4</v>
      </c>
      <c r="AD13" s="49">
        <v>2</v>
      </c>
      <c r="AE13" s="49">
        <v>4</v>
      </c>
      <c r="AF13" s="49">
        <v>2</v>
      </c>
      <c r="AG13" s="49">
        <v>4</v>
      </c>
      <c r="AH13" s="49">
        <v>2</v>
      </c>
      <c r="AI13" s="49">
        <v>4</v>
      </c>
      <c r="AJ13" s="49">
        <v>2</v>
      </c>
      <c r="AK13" s="49">
        <v>4</v>
      </c>
      <c r="AL13" s="49">
        <v>2</v>
      </c>
      <c r="AM13" s="49">
        <v>4</v>
      </c>
      <c r="AN13" s="49">
        <v>2</v>
      </c>
      <c r="AO13" s="49">
        <v>4</v>
      </c>
      <c r="AP13" s="49">
        <v>2</v>
      </c>
      <c r="AQ13" s="49">
        <v>4</v>
      </c>
      <c r="AR13" s="49">
        <v>4</v>
      </c>
      <c r="AS13" s="49">
        <v>4</v>
      </c>
      <c r="AT13" s="49">
        <v>2</v>
      </c>
      <c r="AU13" s="49">
        <v>4</v>
      </c>
      <c r="AV13" s="50" t="s">
        <v>50</v>
      </c>
      <c r="AW13" s="51">
        <f t="shared" si="4"/>
        <v>74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3"/>
      <c r="BH13" s="54">
        <f t="shared" si="5"/>
        <v>117</v>
      </c>
    </row>
    <row r="14" spans="1:60" ht="19.5" customHeight="1">
      <c r="A14" s="426"/>
      <c r="B14" s="136" t="s">
        <v>184</v>
      </c>
      <c r="C14" s="137" t="s">
        <v>7</v>
      </c>
      <c r="D14" s="14" t="s">
        <v>84</v>
      </c>
      <c r="E14" s="48">
        <v>4</v>
      </c>
      <c r="F14" s="48">
        <v>2</v>
      </c>
      <c r="G14" s="48">
        <v>4</v>
      </c>
      <c r="H14" s="48">
        <v>2</v>
      </c>
      <c r="I14" s="48">
        <v>4</v>
      </c>
      <c r="J14" s="48">
        <v>2</v>
      </c>
      <c r="K14" s="48">
        <v>4</v>
      </c>
      <c r="L14" s="48">
        <v>2</v>
      </c>
      <c r="M14" s="48">
        <v>4</v>
      </c>
      <c r="N14" s="48">
        <v>2</v>
      </c>
      <c r="O14" s="48">
        <v>2</v>
      </c>
      <c r="P14" s="48">
        <v>4</v>
      </c>
      <c r="Q14" s="48">
        <v>4</v>
      </c>
      <c r="R14" s="48">
        <v>2</v>
      </c>
      <c r="S14" s="48">
        <v>4</v>
      </c>
      <c r="T14" s="48">
        <v>2</v>
      </c>
      <c r="U14" s="50" t="s">
        <v>67</v>
      </c>
      <c r="V14" s="51">
        <f t="shared" si="3"/>
        <v>48</v>
      </c>
      <c r="W14" s="52"/>
      <c r="X14" s="52"/>
      <c r="Y14" s="49">
        <v>4</v>
      </c>
      <c r="Z14" s="49">
        <v>2</v>
      </c>
      <c r="AA14" s="49">
        <v>4</v>
      </c>
      <c r="AB14" s="49">
        <v>2</v>
      </c>
      <c r="AC14" s="49">
        <v>4</v>
      </c>
      <c r="AD14" s="49">
        <v>2</v>
      </c>
      <c r="AE14" s="49">
        <v>4</v>
      </c>
      <c r="AF14" s="49">
        <v>2</v>
      </c>
      <c r="AG14" s="49">
        <v>4</v>
      </c>
      <c r="AH14" s="49">
        <v>2</v>
      </c>
      <c r="AI14" s="49">
        <v>4</v>
      </c>
      <c r="AJ14" s="49">
        <v>2</v>
      </c>
      <c r="AK14" s="49">
        <v>4</v>
      </c>
      <c r="AL14" s="49">
        <v>2</v>
      </c>
      <c r="AM14" s="49">
        <v>4</v>
      </c>
      <c r="AN14" s="49">
        <v>2</v>
      </c>
      <c r="AO14" s="49">
        <v>4</v>
      </c>
      <c r="AP14" s="49">
        <v>2</v>
      </c>
      <c r="AQ14" s="49">
        <v>4</v>
      </c>
      <c r="AR14" s="49">
        <v>2</v>
      </c>
      <c r="AS14" s="49">
        <v>4</v>
      </c>
      <c r="AT14" s="49">
        <v>2</v>
      </c>
      <c r="AU14" s="49">
        <v>3</v>
      </c>
      <c r="AV14" s="50" t="s">
        <v>50</v>
      </c>
      <c r="AW14" s="51">
        <f t="shared" si="4"/>
        <v>69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3"/>
      <c r="BH14" s="54">
        <f t="shared" si="5"/>
        <v>117</v>
      </c>
    </row>
    <row r="15" spans="1:60" ht="19.5" customHeight="1">
      <c r="A15" s="426"/>
      <c r="B15" s="136" t="s">
        <v>185</v>
      </c>
      <c r="C15" s="137" t="s">
        <v>119</v>
      </c>
      <c r="D15" s="14" t="s">
        <v>84</v>
      </c>
      <c r="E15" s="48">
        <v>2</v>
      </c>
      <c r="F15" s="48">
        <v>2</v>
      </c>
      <c r="G15" s="48">
        <v>2</v>
      </c>
      <c r="H15" s="48">
        <v>2</v>
      </c>
      <c r="I15" s="48">
        <v>2</v>
      </c>
      <c r="J15" s="48">
        <v>2</v>
      </c>
      <c r="K15" s="48">
        <v>2</v>
      </c>
      <c r="L15" s="48">
        <v>2</v>
      </c>
      <c r="M15" s="48">
        <v>2</v>
      </c>
      <c r="N15" s="48">
        <v>2</v>
      </c>
      <c r="O15" s="48">
        <v>2</v>
      </c>
      <c r="P15" s="48">
        <v>2</v>
      </c>
      <c r="Q15" s="48">
        <v>4</v>
      </c>
      <c r="R15" s="48">
        <v>2</v>
      </c>
      <c r="S15" s="48">
        <v>2</v>
      </c>
      <c r="T15" s="48">
        <v>2</v>
      </c>
      <c r="U15" s="50" t="s">
        <v>51</v>
      </c>
      <c r="V15" s="51">
        <f t="shared" si="3"/>
        <v>34</v>
      </c>
      <c r="W15" s="52"/>
      <c r="X15" s="52"/>
      <c r="Y15" s="49">
        <v>2</v>
      </c>
      <c r="Z15" s="49">
        <v>2</v>
      </c>
      <c r="AA15" s="49">
        <v>0</v>
      </c>
      <c r="AB15" s="49">
        <v>2</v>
      </c>
      <c r="AC15" s="49">
        <v>2</v>
      </c>
      <c r="AD15" s="49">
        <v>0</v>
      </c>
      <c r="AE15" s="49">
        <v>2</v>
      </c>
      <c r="AF15" s="49">
        <v>2</v>
      </c>
      <c r="AG15" s="49">
        <v>0</v>
      </c>
      <c r="AH15" s="49">
        <v>2</v>
      </c>
      <c r="AI15" s="49">
        <v>2</v>
      </c>
      <c r="AJ15" s="49">
        <v>2</v>
      </c>
      <c r="AK15" s="49">
        <v>2</v>
      </c>
      <c r="AL15" s="49">
        <v>2</v>
      </c>
      <c r="AM15" s="49">
        <v>0</v>
      </c>
      <c r="AN15" s="49">
        <v>2</v>
      </c>
      <c r="AO15" s="49">
        <v>2</v>
      </c>
      <c r="AP15" s="49">
        <v>0</v>
      </c>
      <c r="AQ15" s="49">
        <v>2</v>
      </c>
      <c r="AR15" s="49">
        <v>2</v>
      </c>
      <c r="AS15" s="49">
        <v>2</v>
      </c>
      <c r="AT15" s="49">
        <v>2</v>
      </c>
      <c r="AU15" s="49">
        <v>2</v>
      </c>
      <c r="AV15" s="50" t="s">
        <v>50</v>
      </c>
      <c r="AW15" s="51">
        <f t="shared" si="4"/>
        <v>36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3"/>
      <c r="BH15" s="54">
        <f t="shared" si="5"/>
        <v>70</v>
      </c>
    </row>
    <row r="16" spans="1:60" ht="19.5" customHeight="1">
      <c r="A16" s="426"/>
      <c r="B16" s="136" t="s">
        <v>195</v>
      </c>
      <c r="C16" s="137" t="s">
        <v>196</v>
      </c>
      <c r="D16" s="14" t="s">
        <v>84</v>
      </c>
      <c r="E16" s="48">
        <v>2</v>
      </c>
      <c r="F16" s="49">
        <v>2</v>
      </c>
      <c r="G16" s="49">
        <v>2</v>
      </c>
      <c r="H16" s="49">
        <v>2</v>
      </c>
      <c r="I16" s="49">
        <v>2</v>
      </c>
      <c r="J16" s="49">
        <v>2</v>
      </c>
      <c r="K16" s="49">
        <v>2</v>
      </c>
      <c r="L16" s="49">
        <v>2</v>
      </c>
      <c r="M16" s="49">
        <v>2</v>
      </c>
      <c r="N16" s="49">
        <v>2</v>
      </c>
      <c r="O16" s="49">
        <v>2</v>
      </c>
      <c r="P16" s="49">
        <v>2</v>
      </c>
      <c r="Q16" s="49">
        <v>2</v>
      </c>
      <c r="R16" s="49">
        <v>2</v>
      </c>
      <c r="S16" s="49">
        <v>2</v>
      </c>
      <c r="T16" s="49">
        <v>3</v>
      </c>
      <c r="U16" s="50" t="s">
        <v>207</v>
      </c>
      <c r="V16" s="51">
        <f t="shared" si="3"/>
        <v>33</v>
      </c>
      <c r="W16" s="52"/>
      <c r="X16" s="52"/>
      <c r="Y16" s="49">
        <v>4</v>
      </c>
      <c r="Z16" s="49">
        <v>2</v>
      </c>
      <c r="AA16" s="49">
        <v>4</v>
      </c>
      <c r="AB16" s="49">
        <v>2</v>
      </c>
      <c r="AC16" s="49">
        <v>4</v>
      </c>
      <c r="AD16" s="49">
        <v>2</v>
      </c>
      <c r="AE16" s="49">
        <v>4</v>
      </c>
      <c r="AF16" s="49">
        <v>2</v>
      </c>
      <c r="AG16" s="49">
        <v>4</v>
      </c>
      <c r="AH16" s="49">
        <v>2</v>
      </c>
      <c r="AI16" s="49">
        <v>4</v>
      </c>
      <c r="AJ16" s="49">
        <v>2</v>
      </c>
      <c r="AK16" s="49">
        <v>2</v>
      </c>
      <c r="AL16" s="49">
        <v>4</v>
      </c>
      <c r="AM16" s="49">
        <v>2</v>
      </c>
      <c r="AN16" s="49">
        <v>4</v>
      </c>
      <c r="AO16" s="49">
        <v>2</v>
      </c>
      <c r="AP16" s="49">
        <v>2</v>
      </c>
      <c r="AQ16" s="49">
        <v>4</v>
      </c>
      <c r="AR16" s="49">
        <v>2</v>
      </c>
      <c r="AS16" s="49">
        <v>4</v>
      </c>
      <c r="AT16" s="49">
        <v>2</v>
      </c>
      <c r="AU16" s="49">
        <v>3</v>
      </c>
      <c r="AV16" s="50" t="s">
        <v>50</v>
      </c>
      <c r="AW16" s="51">
        <f>SUM(Y16:AU16)</f>
        <v>67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3"/>
      <c r="BH16" s="54">
        <f t="shared" si="5"/>
        <v>100</v>
      </c>
    </row>
    <row r="17" spans="1:60" ht="19.5" customHeight="1">
      <c r="A17" s="426"/>
      <c r="B17" s="136" t="s">
        <v>197</v>
      </c>
      <c r="C17" s="137" t="s">
        <v>198</v>
      </c>
      <c r="D17" s="14" t="s">
        <v>84</v>
      </c>
      <c r="E17" s="48">
        <v>4</v>
      </c>
      <c r="F17" s="49">
        <v>2</v>
      </c>
      <c r="G17" s="49">
        <v>4</v>
      </c>
      <c r="H17" s="49">
        <v>2</v>
      </c>
      <c r="I17" s="49">
        <v>4</v>
      </c>
      <c r="J17" s="49">
        <v>2</v>
      </c>
      <c r="K17" s="49">
        <v>2</v>
      </c>
      <c r="L17" s="49">
        <v>4</v>
      </c>
      <c r="M17" s="49">
        <v>2</v>
      </c>
      <c r="N17" s="49">
        <v>2</v>
      </c>
      <c r="O17" s="49">
        <v>2</v>
      </c>
      <c r="P17" s="49">
        <v>2</v>
      </c>
      <c r="Q17" s="49">
        <v>2</v>
      </c>
      <c r="R17" s="49">
        <v>2</v>
      </c>
      <c r="S17" s="49">
        <v>2</v>
      </c>
      <c r="T17" s="49">
        <v>3</v>
      </c>
      <c r="U17" s="50" t="s">
        <v>50</v>
      </c>
      <c r="V17" s="51">
        <f t="shared" si="3"/>
        <v>41</v>
      </c>
      <c r="W17" s="52"/>
      <c r="X17" s="52"/>
      <c r="Y17" s="49">
        <v>4</v>
      </c>
      <c r="Z17" s="49">
        <v>2</v>
      </c>
      <c r="AA17" s="49">
        <v>4</v>
      </c>
      <c r="AB17" s="49">
        <v>2</v>
      </c>
      <c r="AC17" s="49">
        <v>4</v>
      </c>
      <c r="AD17" s="49">
        <v>4</v>
      </c>
      <c r="AE17" s="49">
        <v>2</v>
      </c>
      <c r="AF17" s="49">
        <v>4</v>
      </c>
      <c r="AG17" s="49">
        <v>4</v>
      </c>
      <c r="AH17" s="49">
        <v>4</v>
      </c>
      <c r="AI17" s="49">
        <v>4</v>
      </c>
      <c r="AJ17" s="49">
        <v>4</v>
      </c>
      <c r="AK17" s="49">
        <v>4</v>
      </c>
      <c r="AL17" s="49">
        <v>4</v>
      </c>
      <c r="AM17" s="49">
        <v>4</v>
      </c>
      <c r="AN17" s="49">
        <v>2</v>
      </c>
      <c r="AO17" s="49">
        <v>4</v>
      </c>
      <c r="AP17" s="49">
        <v>2</v>
      </c>
      <c r="AQ17" s="49">
        <v>4</v>
      </c>
      <c r="AR17" s="49">
        <v>2</v>
      </c>
      <c r="AS17" s="49">
        <v>4</v>
      </c>
      <c r="AT17" s="49">
        <v>4</v>
      </c>
      <c r="AU17" s="49">
        <v>4</v>
      </c>
      <c r="AV17" s="50" t="s">
        <v>47</v>
      </c>
      <c r="AW17" s="51">
        <f t="shared" si="4"/>
        <v>80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3"/>
      <c r="BH17" s="54">
        <f t="shared" si="5"/>
        <v>121</v>
      </c>
    </row>
    <row r="18" spans="1:60" ht="19.5" customHeight="1">
      <c r="A18" s="426"/>
      <c r="B18" s="136" t="s">
        <v>199</v>
      </c>
      <c r="C18" s="137" t="s">
        <v>200</v>
      </c>
      <c r="D18" s="14" t="s">
        <v>84</v>
      </c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 t="s">
        <v>207</v>
      </c>
      <c r="V18" s="51">
        <f t="shared" si="3"/>
        <v>0</v>
      </c>
      <c r="W18" s="52"/>
      <c r="X18" s="52"/>
      <c r="Y18" s="49">
        <v>2</v>
      </c>
      <c r="Z18" s="49">
        <v>2</v>
      </c>
      <c r="AA18" s="49">
        <v>2</v>
      </c>
      <c r="AB18" s="49">
        <v>2</v>
      </c>
      <c r="AC18" s="49">
        <v>2</v>
      </c>
      <c r="AD18" s="49">
        <v>2</v>
      </c>
      <c r="AE18" s="49">
        <v>0</v>
      </c>
      <c r="AF18" s="49">
        <v>2</v>
      </c>
      <c r="AG18" s="49">
        <v>2</v>
      </c>
      <c r="AH18" s="49">
        <v>2</v>
      </c>
      <c r="AI18" s="49">
        <v>2</v>
      </c>
      <c r="AJ18" s="49">
        <v>2</v>
      </c>
      <c r="AK18" s="49">
        <v>2</v>
      </c>
      <c r="AL18" s="49">
        <v>0</v>
      </c>
      <c r="AM18" s="49">
        <v>2</v>
      </c>
      <c r="AN18" s="49">
        <v>0</v>
      </c>
      <c r="AO18" s="49">
        <v>2</v>
      </c>
      <c r="AP18" s="49">
        <v>2</v>
      </c>
      <c r="AQ18" s="49">
        <v>2</v>
      </c>
      <c r="AR18" s="49">
        <v>2</v>
      </c>
      <c r="AS18" s="49">
        <v>2</v>
      </c>
      <c r="AT18" s="49">
        <v>2</v>
      </c>
      <c r="AU18" s="49">
        <v>0</v>
      </c>
      <c r="AV18" s="50" t="s">
        <v>207</v>
      </c>
      <c r="AW18" s="51">
        <f t="shared" si="4"/>
        <v>38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3"/>
      <c r="BH18" s="54">
        <f t="shared" si="5"/>
        <v>38</v>
      </c>
    </row>
    <row r="19" spans="1:60" ht="19.5" customHeight="1">
      <c r="A19" s="426"/>
      <c r="B19" s="136" t="s">
        <v>201</v>
      </c>
      <c r="C19" s="137" t="s">
        <v>202</v>
      </c>
      <c r="D19" s="14" t="s">
        <v>84</v>
      </c>
      <c r="E19" s="48">
        <v>0</v>
      </c>
      <c r="F19" s="49">
        <v>2</v>
      </c>
      <c r="G19" s="49">
        <v>2</v>
      </c>
      <c r="H19" s="49">
        <v>2</v>
      </c>
      <c r="I19" s="49">
        <v>0</v>
      </c>
      <c r="J19" s="49">
        <v>2</v>
      </c>
      <c r="K19" s="49">
        <v>2</v>
      </c>
      <c r="L19" s="49">
        <v>2</v>
      </c>
      <c r="M19" s="49">
        <v>2</v>
      </c>
      <c r="N19" s="49">
        <v>2</v>
      </c>
      <c r="O19" s="49">
        <v>2</v>
      </c>
      <c r="P19" s="49">
        <v>2</v>
      </c>
      <c r="Q19" s="49">
        <v>0</v>
      </c>
      <c r="R19" s="49">
        <v>2</v>
      </c>
      <c r="S19" s="49">
        <v>2</v>
      </c>
      <c r="T19" s="49">
        <v>2</v>
      </c>
      <c r="U19" s="50" t="s">
        <v>207</v>
      </c>
      <c r="V19" s="51">
        <f t="shared" si="3"/>
        <v>26</v>
      </c>
      <c r="W19" s="52"/>
      <c r="X19" s="52"/>
      <c r="Y19" s="49">
        <v>2</v>
      </c>
      <c r="Z19" s="49">
        <v>2</v>
      </c>
      <c r="AA19" s="49">
        <v>2</v>
      </c>
      <c r="AB19" s="49">
        <v>2</v>
      </c>
      <c r="AC19" s="49">
        <v>2</v>
      </c>
      <c r="AD19" s="49">
        <v>2</v>
      </c>
      <c r="AE19" s="49">
        <v>2</v>
      </c>
      <c r="AF19" s="49">
        <v>2</v>
      </c>
      <c r="AG19" s="49">
        <v>2</v>
      </c>
      <c r="AH19" s="49">
        <v>2</v>
      </c>
      <c r="AI19" s="49">
        <v>0</v>
      </c>
      <c r="AJ19" s="49">
        <v>2</v>
      </c>
      <c r="AK19" s="49">
        <v>2</v>
      </c>
      <c r="AL19" s="49">
        <v>2</v>
      </c>
      <c r="AM19" s="49">
        <v>2</v>
      </c>
      <c r="AN19" s="49">
        <v>2</v>
      </c>
      <c r="AO19" s="49">
        <v>2</v>
      </c>
      <c r="AP19" s="49">
        <v>2</v>
      </c>
      <c r="AQ19" s="49">
        <v>0</v>
      </c>
      <c r="AR19" s="49">
        <v>2</v>
      </c>
      <c r="AS19" s="49">
        <v>2</v>
      </c>
      <c r="AT19" s="49">
        <v>2</v>
      </c>
      <c r="AU19" s="49">
        <v>2</v>
      </c>
      <c r="AV19" s="50" t="s">
        <v>50</v>
      </c>
      <c r="AW19" s="51">
        <f t="shared" si="4"/>
        <v>42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3"/>
      <c r="BH19" s="54">
        <f t="shared" si="5"/>
        <v>68</v>
      </c>
    </row>
    <row r="20" spans="1:60" ht="19.5" customHeight="1">
      <c r="A20" s="426"/>
      <c r="B20" s="355" t="s">
        <v>203</v>
      </c>
      <c r="C20" s="137" t="s">
        <v>204</v>
      </c>
      <c r="D20" s="14" t="s">
        <v>84</v>
      </c>
      <c r="E20" s="48">
        <v>2</v>
      </c>
      <c r="F20" s="49">
        <v>2</v>
      </c>
      <c r="G20" s="49">
        <v>2</v>
      </c>
      <c r="H20" s="49">
        <v>4</v>
      </c>
      <c r="I20" s="49">
        <v>2</v>
      </c>
      <c r="J20" s="49">
        <v>2</v>
      </c>
      <c r="K20" s="49">
        <v>2</v>
      </c>
      <c r="L20" s="49">
        <v>2</v>
      </c>
      <c r="M20" s="49">
        <v>2</v>
      </c>
      <c r="N20" s="49">
        <v>2</v>
      </c>
      <c r="O20" s="49">
        <v>2</v>
      </c>
      <c r="P20" s="49">
        <v>2</v>
      </c>
      <c r="Q20" s="49">
        <v>2</v>
      </c>
      <c r="R20" s="49">
        <v>2</v>
      </c>
      <c r="S20" s="49">
        <v>2</v>
      </c>
      <c r="T20" s="49">
        <v>4</v>
      </c>
      <c r="U20" s="50" t="s">
        <v>50</v>
      </c>
      <c r="V20" s="51">
        <f t="shared" si="3"/>
        <v>36</v>
      </c>
      <c r="W20" s="52"/>
      <c r="X20" s="52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51">
        <f t="shared" si="4"/>
        <v>0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3"/>
      <c r="BH20" s="54">
        <f t="shared" si="5"/>
        <v>36</v>
      </c>
    </row>
    <row r="21" spans="1:60" ht="19.5" customHeight="1">
      <c r="A21" s="67"/>
      <c r="B21" s="359" t="s">
        <v>138</v>
      </c>
      <c r="C21" s="137" t="s">
        <v>139</v>
      </c>
      <c r="D21" s="14" t="s">
        <v>84</v>
      </c>
      <c r="E21" s="346">
        <v>2</v>
      </c>
      <c r="F21" s="347">
        <v>4</v>
      </c>
      <c r="G21" s="347">
        <v>2</v>
      </c>
      <c r="H21" s="347">
        <v>2</v>
      </c>
      <c r="I21" s="347">
        <v>2</v>
      </c>
      <c r="J21" s="347">
        <v>4</v>
      </c>
      <c r="K21" s="347">
        <v>2</v>
      </c>
      <c r="L21" s="347">
        <v>2</v>
      </c>
      <c r="M21" s="347">
        <v>2</v>
      </c>
      <c r="N21" s="347">
        <v>2</v>
      </c>
      <c r="O21" s="347">
        <v>2</v>
      </c>
      <c r="P21" s="347">
        <v>2</v>
      </c>
      <c r="Q21" s="347">
        <v>2</v>
      </c>
      <c r="R21" s="347">
        <v>2</v>
      </c>
      <c r="S21" s="347">
        <v>2</v>
      </c>
      <c r="T21" s="347">
        <v>2</v>
      </c>
      <c r="U21" s="348" t="s">
        <v>50</v>
      </c>
      <c r="V21" s="349">
        <f>SUM(E21:T21)</f>
        <v>36</v>
      </c>
      <c r="W21" s="62"/>
      <c r="X21" s="62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50"/>
      <c r="AW21" s="51">
        <f t="shared" si="4"/>
        <v>0</v>
      </c>
      <c r="AX21" s="64"/>
      <c r="AY21" s="64"/>
      <c r="AZ21" s="64"/>
      <c r="BA21" s="64"/>
      <c r="BB21" s="64"/>
      <c r="BC21" s="64"/>
      <c r="BD21" s="64"/>
      <c r="BE21" s="64"/>
      <c r="BF21" s="64"/>
      <c r="BG21" s="65"/>
      <c r="BH21" s="54">
        <f t="shared" si="5"/>
        <v>36</v>
      </c>
    </row>
    <row r="22" spans="1:60" ht="19.5" customHeight="1">
      <c r="A22" s="67"/>
      <c r="B22" s="136" t="s">
        <v>186</v>
      </c>
      <c r="C22" s="137" t="s">
        <v>120</v>
      </c>
      <c r="D22" s="14" t="s">
        <v>84</v>
      </c>
      <c r="E22" s="261">
        <v>0</v>
      </c>
      <c r="F22" s="262">
        <v>2</v>
      </c>
      <c r="G22" s="262">
        <v>0</v>
      </c>
      <c r="H22" s="262">
        <v>2</v>
      </c>
      <c r="I22" s="262">
        <v>0</v>
      </c>
      <c r="J22" s="262">
        <v>2</v>
      </c>
      <c r="K22" s="262">
        <v>0</v>
      </c>
      <c r="L22" s="262">
        <v>2</v>
      </c>
      <c r="M22" s="262">
        <v>2</v>
      </c>
      <c r="N22" s="262">
        <v>2</v>
      </c>
      <c r="O22" s="262">
        <v>2</v>
      </c>
      <c r="P22" s="262">
        <v>2</v>
      </c>
      <c r="Q22" s="262">
        <v>0</v>
      </c>
      <c r="R22" s="262">
        <v>2</v>
      </c>
      <c r="S22" s="262">
        <v>0</v>
      </c>
      <c r="T22" s="262">
        <v>2</v>
      </c>
      <c r="U22" s="50" t="s">
        <v>207</v>
      </c>
      <c r="V22" s="51">
        <f>SUM(E22:T22)</f>
        <v>20</v>
      </c>
      <c r="W22" s="52"/>
      <c r="X22" s="52"/>
      <c r="Y22" s="49">
        <v>0</v>
      </c>
      <c r="Z22" s="49">
        <v>0</v>
      </c>
      <c r="AA22" s="49">
        <v>0</v>
      </c>
      <c r="AB22" s="49">
        <v>2</v>
      </c>
      <c r="AC22" s="49">
        <v>0</v>
      </c>
      <c r="AD22" s="49">
        <v>2</v>
      </c>
      <c r="AE22" s="49">
        <v>0</v>
      </c>
      <c r="AF22" s="49">
        <v>2</v>
      </c>
      <c r="AG22" s="49">
        <v>0</v>
      </c>
      <c r="AH22" s="49">
        <v>2</v>
      </c>
      <c r="AI22" s="49">
        <v>0</v>
      </c>
      <c r="AJ22" s="49">
        <v>2</v>
      </c>
      <c r="AK22" s="49">
        <v>0</v>
      </c>
      <c r="AL22" s="49">
        <v>2</v>
      </c>
      <c r="AM22" s="49">
        <v>0</v>
      </c>
      <c r="AN22" s="49">
        <v>2</v>
      </c>
      <c r="AO22" s="49">
        <v>0</v>
      </c>
      <c r="AP22" s="49">
        <v>2</v>
      </c>
      <c r="AQ22" s="49">
        <v>0</v>
      </c>
      <c r="AR22" s="49">
        <v>2</v>
      </c>
      <c r="AS22" s="49">
        <v>0</v>
      </c>
      <c r="AT22" s="49">
        <v>0</v>
      </c>
      <c r="AU22" s="49">
        <v>1</v>
      </c>
      <c r="AV22" s="50" t="s">
        <v>50</v>
      </c>
      <c r="AW22" s="68">
        <f t="shared" si="4"/>
        <v>19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3"/>
      <c r="BH22" s="54">
        <f t="shared" si="5"/>
        <v>39</v>
      </c>
    </row>
    <row r="23" spans="1:60" ht="19.5" customHeight="1">
      <c r="A23" s="67"/>
      <c r="B23" s="136" t="s">
        <v>16</v>
      </c>
      <c r="C23" s="137" t="s">
        <v>205</v>
      </c>
      <c r="D23" s="14" t="s">
        <v>84</v>
      </c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350" t="s">
        <v>207</v>
      </c>
      <c r="V23" s="51">
        <f>SUM(E23:T23)</f>
        <v>0</v>
      </c>
      <c r="W23" s="59"/>
      <c r="X23" s="59"/>
      <c r="Y23" s="347">
        <v>2</v>
      </c>
      <c r="Z23" s="347">
        <v>2</v>
      </c>
      <c r="AA23" s="347">
        <v>2</v>
      </c>
      <c r="AB23" s="347">
        <v>2</v>
      </c>
      <c r="AC23" s="347">
        <v>2</v>
      </c>
      <c r="AD23" s="347">
        <v>2</v>
      </c>
      <c r="AE23" s="347">
        <v>2</v>
      </c>
      <c r="AF23" s="347">
        <v>2</v>
      </c>
      <c r="AG23" s="347">
        <v>2</v>
      </c>
      <c r="AH23" s="347">
        <v>2</v>
      </c>
      <c r="AI23" s="347">
        <v>2</v>
      </c>
      <c r="AJ23" s="347">
        <v>2</v>
      </c>
      <c r="AK23" s="347">
        <v>2</v>
      </c>
      <c r="AL23" s="347">
        <v>2</v>
      </c>
      <c r="AM23" s="347">
        <v>2</v>
      </c>
      <c r="AN23" s="347">
        <v>2</v>
      </c>
      <c r="AO23" s="347">
        <v>2</v>
      </c>
      <c r="AP23" s="347">
        <v>4</v>
      </c>
      <c r="AQ23" s="347">
        <v>2</v>
      </c>
      <c r="AR23" s="347">
        <v>2</v>
      </c>
      <c r="AS23" s="347">
        <v>2</v>
      </c>
      <c r="AT23" s="347">
        <v>2</v>
      </c>
      <c r="AU23" s="347">
        <v>2</v>
      </c>
      <c r="AV23" s="63" t="s">
        <v>207</v>
      </c>
      <c r="AW23" s="51">
        <f t="shared" si="4"/>
        <v>48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3"/>
      <c r="BH23" s="353">
        <f t="shared" si="5"/>
        <v>48</v>
      </c>
    </row>
    <row r="24" spans="1:60" ht="19.5" customHeight="1">
      <c r="A24" s="67"/>
      <c r="B24" s="136" t="s">
        <v>20</v>
      </c>
      <c r="C24" s="137" t="s">
        <v>141</v>
      </c>
      <c r="D24" s="14" t="s">
        <v>84</v>
      </c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350" t="s">
        <v>207</v>
      </c>
      <c r="V24" s="51">
        <f>SUM(E24:T24)</f>
        <v>0</v>
      </c>
      <c r="W24" s="59"/>
      <c r="X24" s="59"/>
      <c r="Y24" s="347">
        <v>0</v>
      </c>
      <c r="Z24" s="347">
        <v>2</v>
      </c>
      <c r="AA24" s="347">
        <v>2</v>
      </c>
      <c r="AB24" s="347">
        <v>2</v>
      </c>
      <c r="AC24" s="347">
        <v>2</v>
      </c>
      <c r="AD24" s="347">
        <v>2</v>
      </c>
      <c r="AE24" s="347">
        <v>2</v>
      </c>
      <c r="AF24" s="347">
        <v>2</v>
      </c>
      <c r="AG24" s="347">
        <v>2</v>
      </c>
      <c r="AH24" s="347">
        <v>2</v>
      </c>
      <c r="AI24" s="347">
        <v>2</v>
      </c>
      <c r="AJ24" s="347">
        <v>2</v>
      </c>
      <c r="AK24" s="347">
        <v>2</v>
      </c>
      <c r="AL24" s="347">
        <v>2</v>
      </c>
      <c r="AM24" s="347">
        <v>2</v>
      </c>
      <c r="AN24" s="347">
        <v>2</v>
      </c>
      <c r="AO24" s="347">
        <v>2</v>
      </c>
      <c r="AP24" s="347">
        <v>2</v>
      </c>
      <c r="AQ24" s="347">
        <v>2</v>
      </c>
      <c r="AR24" s="347">
        <v>2</v>
      </c>
      <c r="AS24" s="347">
        <v>2</v>
      </c>
      <c r="AT24" s="347">
        <v>2</v>
      </c>
      <c r="AU24" s="347">
        <v>2</v>
      </c>
      <c r="AV24" s="63" t="s">
        <v>207</v>
      </c>
      <c r="AW24" s="51">
        <f t="shared" si="4"/>
        <v>44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3"/>
      <c r="BH24" s="353">
        <f t="shared" si="5"/>
        <v>44</v>
      </c>
    </row>
    <row r="25" spans="1:60" ht="19.5" customHeight="1" thickBot="1">
      <c r="A25" s="67"/>
      <c r="B25" s="136" t="s">
        <v>206</v>
      </c>
      <c r="C25" s="137" t="s">
        <v>38</v>
      </c>
      <c r="D25" s="14" t="s">
        <v>84</v>
      </c>
      <c r="E25" s="261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50" t="s">
        <v>207</v>
      </c>
      <c r="V25" s="51">
        <f>SUM(E25:T25)</f>
        <v>0</v>
      </c>
      <c r="W25" s="52"/>
      <c r="X25" s="52"/>
      <c r="Y25" s="49">
        <v>0</v>
      </c>
      <c r="Z25" s="49">
        <v>2</v>
      </c>
      <c r="AA25" s="49">
        <v>2</v>
      </c>
      <c r="AB25" s="49">
        <v>2</v>
      </c>
      <c r="AC25" s="49">
        <v>0</v>
      </c>
      <c r="AD25" s="49">
        <v>2</v>
      </c>
      <c r="AE25" s="49">
        <v>2</v>
      </c>
      <c r="AF25" s="49">
        <v>0</v>
      </c>
      <c r="AG25" s="49">
        <v>2</v>
      </c>
      <c r="AH25" s="49">
        <v>0</v>
      </c>
      <c r="AI25" s="49">
        <v>0</v>
      </c>
      <c r="AJ25" s="49">
        <v>0</v>
      </c>
      <c r="AK25" s="49">
        <v>2</v>
      </c>
      <c r="AL25" s="49">
        <v>0</v>
      </c>
      <c r="AM25" s="49">
        <v>2</v>
      </c>
      <c r="AN25" s="49">
        <v>2</v>
      </c>
      <c r="AO25" s="49">
        <v>2</v>
      </c>
      <c r="AP25" s="49">
        <v>2</v>
      </c>
      <c r="AQ25" s="49">
        <v>0</v>
      </c>
      <c r="AR25" s="49">
        <v>0</v>
      </c>
      <c r="AS25" s="49">
        <v>0</v>
      </c>
      <c r="AT25" s="49">
        <v>2</v>
      </c>
      <c r="AU25" s="49">
        <v>0</v>
      </c>
      <c r="AV25" s="50" t="s">
        <v>51</v>
      </c>
      <c r="AW25" s="68">
        <f t="shared" si="4"/>
        <v>24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3"/>
      <c r="BH25" s="54">
        <f t="shared" si="5"/>
        <v>24</v>
      </c>
    </row>
    <row r="26" spans="1:60" ht="27" customHeight="1" hidden="1">
      <c r="A26" s="67"/>
      <c r="B26" s="418" t="s">
        <v>37</v>
      </c>
      <c r="C26" s="420"/>
      <c r="D26" s="14" t="s">
        <v>84</v>
      </c>
      <c r="E26" s="70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1"/>
      <c r="V26" s="72"/>
      <c r="W26" s="73"/>
      <c r="X26" s="73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50" t="s">
        <v>50</v>
      </c>
      <c r="AW26" s="68">
        <f t="shared" si="4"/>
        <v>0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3"/>
      <c r="BH26" s="54">
        <f t="shared" si="5"/>
        <v>0</v>
      </c>
    </row>
    <row r="27" spans="1:60" ht="27" customHeight="1" hidden="1">
      <c r="A27" s="67"/>
      <c r="B27" s="419"/>
      <c r="C27" s="421"/>
      <c r="D27" s="60" t="s">
        <v>85</v>
      </c>
      <c r="E27" s="70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1"/>
      <c r="V27" s="72"/>
      <c r="W27" s="73"/>
      <c r="X27" s="73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0"/>
      <c r="AW27" s="57">
        <f t="shared" si="4"/>
        <v>0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3"/>
      <c r="BH27" s="66">
        <f t="shared" si="5"/>
        <v>0</v>
      </c>
    </row>
    <row r="28" spans="1:60" ht="19.5" customHeight="1" hidden="1">
      <c r="A28" s="67"/>
      <c r="B28" s="418"/>
      <c r="C28" s="420"/>
      <c r="D28" s="14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74"/>
      <c r="V28" s="68"/>
      <c r="W28" s="75"/>
      <c r="X28" s="75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50"/>
      <c r="AW28" s="51"/>
      <c r="AX28" s="52"/>
      <c r="AY28" s="52"/>
      <c r="AZ28" s="52"/>
      <c r="BA28" s="52"/>
      <c r="BB28" s="52"/>
      <c r="BC28" s="52"/>
      <c r="BD28" s="52"/>
      <c r="BE28" s="52"/>
      <c r="BF28" s="52"/>
      <c r="BG28" s="53"/>
      <c r="BH28" s="54"/>
    </row>
    <row r="29" spans="1:60" ht="19.5" customHeight="1" hidden="1" thickBot="1">
      <c r="A29" s="67"/>
      <c r="B29" s="419"/>
      <c r="C29" s="421"/>
      <c r="D29" s="1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6"/>
      <c r="V29" s="77"/>
      <c r="W29" s="78"/>
      <c r="X29" s="78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0"/>
      <c r="AW29" s="57"/>
      <c r="AX29" s="52"/>
      <c r="AY29" s="52"/>
      <c r="AZ29" s="52"/>
      <c r="BA29" s="52"/>
      <c r="BB29" s="52"/>
      <c r="BC29" s="52"/>
      <c r="BD29" s="52"/>
      <c r="BE29" s="52"/>
      <c r="BF29" s="52"/>
      <c r="BG29" s="53"/>
      <c r="BH29" s="58"/>
    </row>
    <row r="30" spans="1:60" ht="24.75" customHeight="1">
      <c r="A30" s="354"/>
      <c r="B30" s="422" t="s">
        <v>86</v>
      </c>
      <c r="C30" s="423"/>
      <c r="D30" s="424"/>
      <c r="E30" s="129">
        <f>SUM(E9,E10,E11,E12,E13,E14,E15,E16,E17,E18,E19,E20,E21,E22,E25,O25)</f>
        <v>36</v>
      </c>
      <c r="F30" s="129">
        <f>SUM(F9,F10,F11,F12,F13,F14,F15,F16,F17,F18,F19,F20,F21,F22,F25,)</f>
        <v>36</v>
      </c>
      <c r="G30" s="129">
        <f>SUM(G9,G10,G11,G12,G13,G14,G15,G16,G17,G18,G19,G20,G21,G22,G25)</f>
        <v>36</v>
      </c>
      <c r="H30" s="129">
        <f>SUM(H9,H10,H11,H12,H13,H14,H15,H16,H17,H18,H19,H20,H21,H22,H25,)</f>
        <v>36</v>
      </c>
      <c r="I30" s="129">
        <f aca="true" t="shared" si="6" ref="I30:T30">SUM(I9,I10,I11,I12,I13,I14,I15,I16,I17,I18,I19,I20,I21,I22,I25)</f>
        <v>36</v>
      </c>
      <c r="J30" s="129">
        <f t="shared" si="6"/>
        <v>36</v>
      </c>
      <c r="K30" s="129">
        <f t="shared" si="6"/>
        <v>36</v>
      </c>
      <c r="L30" s="129">
        <f t="shared" si="6"/>
        <v>36</v>
      </c>
      <c r="M30" s="129">
        <f t="shared" si="6"/>
        <v>36</v>
      </c>
      <c r="N30" s="129">
        <f t="shared" si="6"/>
        <v>36</v>
      </c>
      <c r="O30" s="129">
        <f t="shared" si="6"/>
        <v>36</v>
      </c>
      <c r="P30" s="129">
        <f t="shared" si="6"/>
        <v>36</v>
      </c>
      <c r="Q30" s="129">
        <f t="shared" si="6"/>
        <v>36</v>
      </c>
      <c r="R30" s="129">
        <f t="shared" si="6"/>
        <v>36</v>
      </c>
      <c r="S30" s="129">
        <f t="shared" si="6"/>
        <v>36</v>
      </c>
      <c r="T30" s="129">
        <f t="shared" si="6"/>
        <v>36</v>
      </c>
      <c r="U30" s="255"/>
      <c r="V30" s="263">
        <f>SUM(V9,V10,V11,V12,V13,V14,V15,V16,V17,V18,V19,V20,V21,V22,V25)</f>
        <v>576</v>
      </c>
      <c r="W30" s="79"/>
      <c r="X30" s="79"/>
      <c r="Y30" s="129">
        <f aca="true" t="shared" si="7" ref="Y30:AU30">SUM(Y9,Y10,Y11,Y12,Y13,Y14,Y15,Y16,Y17,Y18,Y19,Y20,Y21,Y22,Y23,Y24,Y25,AC37)</f>
        <v>36</v>
      </c>
      <c r="Z30" s="129">
        <f t="shared" si="7"/>
        <v>36</v>
      </c>
      <c r="AA30" s="129">
        <f t="shared" si="7"/>
        <v>36</v>
      </c>
      <c r="AB30" s="129">
        <f t="shared" si="7"/>
        <v>36</v>
      </c>
      <c r="AC30" s="129">
        <f t="shared" si="7"/>
        <v>36</v>
      </c>
      <c r="AD30" s="129">
        <f t="shared" si="7"/>
        <v>36</v>
      </c>
      <c r="AE30" s="129">
        <f t="shared" si="7"/>
        <v>36</v>
      </c>
      <c r="AF30" s="129">
        <f t="shared" si="7"/>
        <v>36</v>
      </c>
      <c r="AG30" s="129">
        <f t="shared" si="7"/>
        <v>36</v>
      </c>
      <c r="AH30" s="129">
        <f t="shared" si="7"/>
        <v>36</v>
      </c>
      <c r="AI30" s="129">
        <f t="shared" si="7"/>
        <v>36</v>
      </c>
      <c r="AJ30" s="129">
        <f t="shared" si="7"/>
        <v>36</v>
      </c>
      <c r="AK30" s="129">
        <f t="shared" si="7"/>
        <v>36</v>
      </c>
      <c r="AL30" s="129">
        <f t="shared" si="7"/>
        <v>36</v>
      </c>
      <c r="AM30" s="129">
        <f t="shared" si="7"/>
        <v>36</v>
      </c>
      <c r="AN30" s="129">
        <f t="shared" si="7"/>
        <v>36</v>
      </c>
      <c r="AO30" s="129">
        <f t="shared" si="7"/>
        <v>36</v>
      </c>
      <c r="AP30" s="129">
        <f t="shared" si="7"/>
        <v>36</v>
      </c>
      <c r="AQ30" s="129">
        <f t="shared" si="7"/>
        <v>36</v>
      </c>
      <c r="AR30" s="129">
        <f t="shared" si="7"/>
        <v>36</v>
      </c>
      <c r="AS30" s="129">
        <f t="shared" si="7"/>
        <v>36</v>
      </c>
      <c r="AT30" s="129">
        <f t="shared" si="7"/>
        <v>36</v>
      </c>
      <c r="AU30" s="129">
        <f t="shared" si="7"/>
        <v>36</v>
      </c>
      <c r="AV30" s="253"/>
      <c r="AW30" s="352">
        <f>SUM(AW9,AW10,AW11,AW12,AW13,AW14,AW15,AW16,AW17,AW18,AW19,AW20,AW21,AW22,AW23,AW24,AW25,)</f>
        <v>828</v>
      </c>
      <c r="AX30" s="80"/>
      <c r="AY30" s="80"/>
      <c r="AZ30" s="80"/>
      <c r="BA30" s="80"/>
      <c r="BB30" s="80"/>
      <c r="BC30" s="80"/>
      <c r="BD30" s="80"/>
      <c r="BE30" s="80"/>
      <c r="BF30" s="80"/>
      <c r="BG30" s="2"/>
      <c r="BH30" s="81">
        <f>SUM(BH9,BH10,BH11,BH12,BH13,BH14,BH15,BH16,BH17,BH18,BH19,BH20,BH21,BH22,BH23,BH24,BH25,)</f>
        <v>1404</v>
      </c>
    </row>
    <row r="31" ht="12.75" hidden="1"/>
    <row r="32" ht="12.75">
      <c r="B32" s="4"/>
    </row>
  </sheetData>
  <sheetProtection/>
  <mergeCells count="25">
    <mergeCell ref="B26:B27"/>
    <mergeCell ref="C26:C27"/>
    <mergeCell ref="B30:D30"/>
    <mergeCell ref="B28:B29"/>
    <mergeCell ref="C28:C29"/>
    <mergeCell ref="A8:A20"/>
    <mergeCell ref="BH3:BH7"/>
    <mergeCell ref="E4:BG4"/>
    <mergeCell ref="E6:BG6"/>
    <mergeCell ref="N3:Q3"/>
    <mergeCell ref="S3:U3"/>
    <mergeCell ref="AC3:AE3"/>
    <mergeCell ref="AK3:AM3"/>
    <mergeCell ref="AG3:AI3"/>
    <mergeCell ref="AT3:AV3"/>
    <mergeCell ref="AO3:AR3"/>
    <mergeCell ref="BC3:BF3"/>
    <mergeCell ref="F3:H3"/>
    <mergeCell ref="J3:M3"/>
    <mergeCell ref="A3:A7"/>
    <mergeCell ref="B3:B7"/>
    <mergeCell ref="C3:C7"/>
    <mergeCell ref="D3:D7"/>
    <mergeCell ref="X3:AA3"/>
    <mergeCell ref="AY3:BB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zoomScale="90" zoomScaleNormal="90" zoomScalePageLayoutView="0" workbookViewId="0" topLeftCell="A25">
      <selection activeCell="A8" sqref="A8:A54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3" width="20.375" style="0" customWidth="1"/>
    <col min="5" max="20" width="3.25390625" style="0" customWidth="1"/>
    <col min="21" max="22" width="4.75390625" style="0" customWidth="1"/>
    <col min="23" max="24" width="2.75390625" style="0" customWidth="1"/>
    <col min="25" max="47" width="3.25390625" style="0" customWidth="1"/>
    <col min="48" max="48" width="7.75390625" style="0" customWidth="1"/>
    <col min="49" max="49" width="5.25390625" style="0" customWidth="1"/>
    <col min="50" max="59" width="2.75390625" style="0" customWidth="1"/>
    <col min="60" max="60" width="6.75390625" style="0" customWidth="1"/>
  </cols>
  <sheetData>
    <row r="1" ht="15">
      <c r="B1" s="3" t="s">
        <v>71</v>
      </c>
    </row>
    <row r="2" spans="2:4" ht="15.75" thickBot="1">
      <c r="B2" s="3" t="s">
        <v>97</v>
      </c>
      <c r="C2" s="389" t="s">
        <v>208</v>
      </c>
      <c r="D2" s="4" t="s">
        <v>189</v>
      </c>
    </row>
    <row r="3" spans="1:60" ht="64.5" customHeight="1">
      <c r="A3" s="400" t="s">
        <v>54</v>
      </c>
      <c r="B3" s="403" t="s">
        <v>0</v>
      </c>
      <c r="C3" s="406" t="s">
        <v>72</v>
      </c>
      <c r="D3" s="409" t="s">
        <v>73</v>
      </c>
      <c r="E3" s="31" t="s">
        <v>121</v>
      </c>
      <c r="F3" s="399" t="s">
        <v>55</v>
      </c>
      <c r="G3" s="399"/>
      <c r="H3" s="399"/>
      <c r="I3" s="26" t="s">
        <v>122</v>
      </c>
      <c r="J3" s="398" t="s">
        <v>56</v>
      </c>
      <c r="K3" s="398"/>
      <c r="L3" s="398"/>
      <c r="M3" s="398"/>
      <c r="N3" s="398" t="s">
        <v>57</v>
      </c>
      <c r="O3" s="398"/>
      <c r="P3" s="398"/>
      <c r="Q3" s="398"/>
      <c r="R3" s="5" t="s">
        <v>123</v>
      </c>
      <c r="S3" s="433" t="s">
        <v>58</v>
      </c>
      <c r="T3" s="434"/>
      <c r="U3" s="435"/>
      <c r="V3" s="82" t="s">
        <v>74</v>
      </c>
      <c r="W3" s="5" t="s">
        <v>124</v>
      </c>
      <c r="X3" s="398" t="s">
        <v>59</v>
      </c>
      <c r="Y3" s="398"/>
      <c r="Z3" s="398"/>
      <c r="AA3" s="398"/>
      <c r="AB3" s="5" t="s">
        <v>125</v>
      </c>
      <c r="AC3" s="398" t="s">
        <v>60</v>
      </c>
      <c r="AD3" s="398"/>
      <c r="AE3" s="398"/>
      <c r="AF3" s="5" t="s">
        <v>126</v>
      </c>
      <c r="AG3" s="398" t="s">
        <v>61</v>
      </c>
      <c r="AH3" s="398"/>
      <c r="AI3" s="398"/>
      <c r="AJ3" s="5" t="s">
        <v>75</v>
      </c>
      <c r="AK3" s="398" t="s">
        <v>62</v>
      </c>
      <c r="AL3" s="398"/>
      <c r="AM3" s="398"/>
      <c r="AN3" s="5" t="s">
        <v>76</v>
      </c>
      <c r="AO3" s="398" t="s">
        <v>63</v>
      </c>
      <c r="AP3" s="398"/>
      <c r="AQ3" s="398"/>
      <c r="AR3" s="398"/>
      <c r="AS3" s="5" t="s">
        <v>77</v>
      </c>
      <c r="AT3" s="398" t="s">
        <v>64</v>
      </c>
      <c r="AU3" s="398"/>
      <c r="AV3" s="398"/>
      <c r="AW3" s="82" t="s">
        <v>74</v>
      </c>
      <c r="AX3" s="5" t="s">
        <v>78</v>
      </c>
      <c r="AY3" s="398" t="s">
        <v>65</v>
      </c>
      <c r="AZ3" s="398"/>
      <c r="BA3" s="398"/>
      <c r="BB3" s="398"/>
      <c r="BC3" s="398" t="s">
        <v>66</v>
      </c>
      <c r="BD3" s="398"/>
      <c r="BE3" s="398"/>
      <c r="BF3" s="398"/>
      <c r="BG3" s="83" t="s">
        <v>79</v>
      </c>
      <c r="BH3" s="412" t="s">
        <v>80</v>
      </c>
    </row>
    <row r="4" spans="1:60" ht="12.75">
      <c r="A4" s="401"/>
      <c r="B4" s="404"/>
      <c r="C4" s="407"/>
      <c r="D4" s="410"/>
      <c r="E4" s="430" t="s">
        <v>81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2"/>
      <c r="BH4" s="413"/>
    </row>
    <row r="5" spans="1:60" ht="12.75">
      <c r="A5" s="401"/>
      <c r="B5" s="404"/>
      <c r="C5" s="407"/>
      <c r="D5" s="410"/>
      <c r="E5" s="33">
        <v>35</v>
      </c>
      <c r="F5" s="27">
        <v>36</v>
      </c>
      <c r="G5" s="27">
        <v>37</v>
      </c>
      <c r="H5" s="27">
        <v>38</v>
      </c>
      <c r="I5" s="27">
        <v>39</v>
      </c>
      <c r="J5" s="27">
        <v>40</v>
      </c>
      <c r="K5" s="27">
        <v>41</v>
      </c>
      <c r="L5" s="27">
        <v>42</v>
      </c>
      <c r="M5" s="27">
        <v>43</v>
      </c>
      <c r="N5" s="27">
        <v>44</v>
      </c>
      <c r="O5" s="27">
        <v>45</v>
      </c>
      <c r="P5" s="27">
        <v>46</v>
      </c>
      <c r="Q5" s="27">
        <v>47</v>
      </c>
      <c r="R5" s="27">
        <v>48</v>
      </c>
      <c r="S5" s="27"/>
      <c r="T5" s="27"/>
      <c r="U5" s="27"/>
      <c r="V5" s="9"/>
      <c r="W5" s="27"/>
      <c r="X5" s="27">
        <v>1</v>
      </c>
      <c r="Y5" s="27">
        <v>2</v>
      </c>
      <c r="Z5" s="27">
        <v>3</v>
      </c>
      <c r="AA5" s="27">
        <v>4</v>
      </c>
      <c r="AB5" s="27">
        <v>5</v>
      </c>
      <c r="AC5" s="27">
        <v>6</v>
      </c>
      <c r="AD5" s="27">
        <v>7</v>
      </c>
      <c r="AE5" s="27">
        <v>8</v>
      </c>
      <c r="AF5" s="27">
        <v>9</v>
      </c>
      <c r="AG5" s="27">
        <v>10</v>
      </c>
      <c r="AH5" s="27">
        <v>11</v>
      </c>
      <c r="AI5" s="27">
        <v>12</v>
      </c>
      <c r="AJ5" s="27">
        <v>13</v>
      </c>
      <c r="AK5" s="27">
        <v>14</v>
      </c>
      <c r="AL5" s="27">
        <v>15</v>
      </c>
      <c r="AM5" s="27">
        <v>16</v>
      </c>
      <c r="AN5" s="27">
        <v>17</v>
      </c>
      <c r="AO5" s="27">
        <v>18</v>
      </c>
      <c r="AP5" s="27">
        <v>19</v>
      </c>
      <c r="AQ5" s="27">
        <v>20</v>
      </c>
      <c r="AR5" s="27">
        <v>21</v>
      </c>
      <c r="AS5" s="27">
        <v>22</v>
      </c>
      <c r="AT5" s="27">
        <v>23</v>
      </c>
      <c r="AU5" s="27">
        <v>24</v>
      </c>
      <c r="AV5" s="27">
        <v>25</v>
      </c>
      <c r="AW5" s="9"/>
      <c r="AX5" s="27">
        <v>26</v>
      </c>
      <c r="AY5" s="27">
        <v>27</v>
      </c>
      <c r="AZ5" s="27">
        <v>28</v>
      </c>
      <c r="BA5" s="27">
        <v>29</v>
      </c>
      <c r="BB5" s="27">
        <v>30</v>
      </c>
      <c r="BC5" s="27">
        <v>31</v>
      </c>
      <c r="BD5" s="27">
        <v>32</v>
      </c>
      <c r="BE5" s="27">
        <v>33</v>
      </c>
      <c r="BF5" s="27">
        <v>34</v>
      </c>
      <c r="BG5" s="28">
        <v>35</v>
      </c>
      <c r="BH5" s="413"/>
    </row>
    <row r="6" spans="1:60" ht="12.75">
      <c r="A6" s="401"/>
      <c r="B6" s="404"/>
      <c r="C6" s="407"/>
      <c r="D6" s="410"/>
      <c r="E6" s="430" t="s">
        <v>82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2"/>
      <c r="BH6" s="413"/>
    </row>
    <row r="7" spans="1:60" ht="13.5" thickBot="1">
      <c r="A7" s="402"/>
      <c r="B7" s="405"/>
      <c r="C7" s="408"/>
      <c r="D7" s="411"/>
      <c r="E7" s="37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84"/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0">
        <v>31</v>
      </c>
      <c r="AK7" s="10">
        <v>32</v>
      </c>
      <c r="AL7" s="10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84"/>
      <c r="AX7" s="10">
        <v>44</v>
      </c>
      <c r="AY7" s="10">
        <v>45</v>
      </c>
      <c r="AZ7" s="10">
        <v>46</v>
      </c>
      <c r="BA7" s="10">
        <v>47</v>
      </c>
      <c r="BB7" s="10">
        <v>48</v>
      </c>
      <c r="BC7" s="10">
        <v>49</v>
      </c>
      <c r="BD7" s="10">
        <v>50</v>
      </c>
      <c r="BE7" s="10">
        <v>51</v>
      </c>
      <c r="BF7" s="10">
        <v>52</v>
      </c>
      <c r="BG7" s="85">
        <v>53</v>
      </c>
      <c r="BH7" s="414"/>
    </row>
    <row r="8" spans="1:60" ht="12.75" customHeight="1" thickBot="1">
      <c r="A8" s="427" t="s">
        <v>98</v>
      </c>
      <c r="B8" s="367" t="s">
        <v>96</v>
      </c>
      <c r="C8" s="368" t="s">
        <v>45</v>
      </c>
      <c r="D8" s="41" t="s">
        <v>84</v>
      </c>
      <c r="E8" s="86">
        <f aca="true" t="shared" si="0" ref="E8:T8">SUM(E9,E10,E11,E12,E13)</f>
        <v>8</v>
      </c>
      <c r="F8" s="86">
        <f t="shared" si="0"/>
        <v>10</v>
      </c>
      <c r="G8" s="86">
        <f t="shared" si="0"/>
        <v>10</v>
      </c>
      <c r="H8" s="86">
        <f t="shared" si="0"/>
        <v>10</v>
      </c>
      <c r="I8" s="86">
        <f t="shared" si="0"/>
        <v>10</v>
      </c>
      <c r="J8" s="86">
        <f t="shared" si="0"/>
        <v>8</v>
      </c>
      <c r="K8" s="86">
        <f t="shared" si="0"/>
        <v>12</v>
      </c>
      <c r="L8" s="86">
        <f t="shared" si="0"/>
        <v>12</v>
      </c>
      <c r="M8" s="86">
        <f t="shared" si="0"/>
        <v>10</v>
      </c>
      <c r="N8" s="86">
        <f t="shared" si="0"/>
        <v>8</v>
      </c>
      <c r="O8" s="86">
        <f t="shared" si="0"/>
        <v>10</v>
      </c>
      <c r="P8" s="86">
        <f t="shared" si="0"/>
        <v>10</v>
      </c>
      <c r="Q8" s="86">
        <f t="shared" si="0"/>
        <v>10</v>
      </c>
      <c r="R8" s="86">
        <f t="shared" si="0"/>
        <v>8</v>
      </c>
      <c r="S8" s="86">
        <f t="shared" si="0"/>
        <v>8</v>
      </c>
      <c r="T8" s="86">
        <f t="shared" si="0"/>
        <v>8</v>
      </c>
      <c r="U8" s="86"/>
      <c r="V8" s="87">
        <f aca="true" t="shared" si="1" ref="V8:V13">SUM(E8:T8)</f>
        <v>152</v>
      </c>
      <c r="W8" s="267"/>
      <c r="X8" s="267"/>
      <c r="Y8" s="86">
        <f aca="true" t="shared" si="2" ref="Y8:AU8">SUM(Y9,Y10,Y11,Y12,Y13)</f>
        <v>0</v>
      </c>
      <c r="Z8" s="86">
        <f t="shared" si="2"/>
        <v>0</v>
      </c>
      <c r="AA8" s="86">
        <f t="shared" si="2"/>
        <v>0</v>
      </c>
      <c r="AB8" s="86">
        <f t="shared" si="2"/>
        <v>0</v>
      </c>
      <c r="AC8" s="86">
        <f t="shared" si="2"/>
        <v>0</v>
      </c>
      <c r="AD8" s="86">
        <f t="shared" si="2"/>
        <v>0</v>
      </c>
      <c r="AE8" s="86">
        <f t="shared" si="2"/>
        <v>0</v>
      </c>
      <c r="AF8" s="86">
        <f t="shared" si="2"/>
        <v>0</v>
      </c>
      <c r="AG8" s="86">
        <f t="shared" si="2"/>
        <v>0</v>
      </c>
      <c r="AH8" s="86">
        <f t="shared" si="2"/>
        <v>0</v>
      </c>
      <c r="AI8" s="86">
        <f t="shared" si="2"/>
        <v>0</v>
      </c>
      <c r="AJ8" s="86">
        <f t="shared" si="2"/>
        <v>0</v>
      </c>
      <c r="AK8" s="86">
        <f t="shared" si="2"/>
        <v>0</v>
      </c>
      <c r="AL8" s="86">
        <f t="shared" si="2"/>
        <v>0</v>
      </c>
      <c r="AM8" s="86">
        <f t="shared" si="2"/>
        <v>0</v>
      </c>
      <c r="AN8" s="86">
        <f t="shared" si="2"/>
        <v>0</v>
      </c>
      <c r="AO8" s="86">
        <f t="shared" si="2"/>
        <v>0</v>
      </c>
      <c r="AP8" s="86">
        <f t="shared" si="2"/>
        <v>0</v>
      </c>
      <c r="AQ8" s="86">
        <f t="shared" si="2"/>
        <v>0</v>
      </c>
      <c r="AR8" s="86">
        <f t="shared" si="2"/>
        <v>0</v>
      </c>
      <c r="AS8" s="86">
        <f t="shared" si="2"/>
        <v>0</v>
      </c>
      <c r="AT8" s="86">
        <f t="shared" si="2"/>
        <v>0</v>
      </c>
      <c r="AU8" s="86">
        <f t="shared" si="2"/>
        <v>0</v>
      </c>
      <c r="AV8" s="86"/>
      <c r="AW8" s="87">
        <f>SUM(Y8:AU8)</f>
        <v>0</v>
      </c>
      <c r="AX8" s="86"/>
      <c r="AY8" s="86"/>
      <c r="AZ8" s="86"/>
      <c r="BA8" s="86"/>
      <c r="BB8" s="86"/>
      <c r="BC8" s="86"/>
      <c r="BD8" s="86"/>
      <c r="BE8" s="86"/>
      <c r="BF8" s="86"/>
      <c r="BG8" s="268"/>
      <c r="BH8" s="89">
        <f>SUM(V8,AW8)</f>
        <v>152</v>
      </c>
    </row>
    <row r="9" spans="1:61" ht="12.75">
      <c r="A9" s="428"/>
      <c r="B9" s="370" t="s">
        <v>145</v>
      </c>
      <c r="C9" s="369" t="s">
        <v>135</v>
      </c>
      <c r="D9" s="275" t="s">
        <v>84</v>
      </c>
      <c r="E9" s="276">
        <v>2</v>
      </c>
      <c r="F9" s="277">
        <v>2</v>
      </c>
      <c r="G9" s="277">
        <v>2</v>
      </c>
      <c r="H9" s="277">
        <v>4</v>
      </c>
      <c r="I9" s="277">
        <v>2</v>
      </c>
      <c r="J9" s="277">
        <v>2</v>
      </c>
      <c r="K9" s="277">
        <v>2</v>
      </c>
      <c r="L9" s="277">
        <v>2</v>
      </c>
      <c r="M9" s="277">
        <v>2</v>
      </c>
      <c r="N9" s="277">
        <v>2</v>
      </c>
      <c r="O9" s="277">
        <v>2</v>
      </c>
      <c r="P9" s="277">
        <v>2</v>
      </c>
      <c r="Q9" s="277">
        <v>4</v>
      </c>
      <c r="R9" s="277">
        <v>2</v>
      </c>
      <c r="S9" s="386">
        <v>2</v>
      </c>
      <c r="T9" s="385">
        <v>2</v>
      </c>
      <c r="U9" s="295" t="s">
        <v>50</v>
      </c>
      <c r="V9" s="263">
        <f t="shared" si="1"/>
        <v>36</v>
      </c>
      <c r="W9" s="279"/>
      <c r="X9" s="279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80"/>
      <c r="AQ9" s="280"/>
      <c r="AR9" s="280"/>
      <c r="AS9" s="280"/>
      <c r="AT9" s="280"/>
      <c r="AU9" s="280"/>
      <c r="AV9" s="278"/>
      <c r="AW9" s="99">
        <f>SUM(Y9:AQ9)</f>
        <v>0</v>
      </c>
      <c r="AX9" s="281"/>
      <c r="AY9" s="281"/>
      <c r="AZ9" s="281"/>
      <c r="BA9" s="281"/>
      <c r="BB9" s="281"/>
      <c r="BC9" s="281"/>
      <c r="BD9" s="281"/>
      <c r="BE9" s="281"/>
      <c r="BF9" s="281"/>
      <c r="BG9" s="282"/>
      <c r="BH9" s="294">
        <f>SUM(E9:T9,Y9:AU9)</f>
        <v>36</v>
      </c>
      <c r="BI9" s="4"/>
    </row>
    <row r="10" spans="1:60" ht="18.75" customHeight="1">
      <c r="A10" s="428"/>
      <c r="B10" s="136" t="s">
        <v>199</v>
      </c>
      <c r="C10" s="137" t="s">
        <v>200</v>
      </c>
      <c r="D10" s="14" t="s">
        <v>84</v>
      </c>
      <c r="E10" s="90">
        <v>2</v>
      </c>
      <c r="F10" s="91">
        <v>2</v>
      </c>
      <c r="G10" s="91">
        <v>2</v>
      </c>
      <c r="H10" s="91">
        <v>2</v>
      </c>
      <c r="I10" s="91">
        <v>2</v>
      </c>
      <c r="J10" s="91">
        <v>2</v>
      </c>
      <c r="K10" s="91">
        <v>4</v>
      </c>
      <c r="L10" s="91">
        <v>4</v>
      </c>
      <c r="M10" s="91">
        <v>4</v>
      </c>
      <c r="N10" s="91">
        <v>2</v>
      </c>
      <c r="O10" s="91">
        <v>4</v>
      </c>
      <c r="P10" s="91">
        <v>2</v>
      </c>
      <c r="Q10" s="91">
        <v>2</v>
      </c>
      <c r="R10" s="91">
        <v>2</v>
      </c>
      <c r="S10" s="91">
        <v>2</v>
      </c>
      <c r="T10" s="91">
        <v>2</v>
      </c>
      <c r="U10" s="92" t="s">
        <v>50</v>
      </c>
      <c r="V10" s="388">
        <f t="shared" si="1"/>
        <v>40</v>
      </c>
      <c r="W10" s="88"/>
      <c r="X10" s="88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4"/>
      <c r="AQ10" s="94"/>
      <c r="AR10" s="94"/>
      <c r="AS10" s="94"/>
      <c r="AT10" s="94"/>
      <c r="AU10" s="94"/>
      <c r="AV10" s="92"/>
      <c r="AW10" s="93">
        <f>SUM(Y10:AQ10)</f>
        <v>0</v>
      </c>
      <c r="AX10" s="88"/>
      <c r="AY10" s="88"/>
      <c r="AZ10" s="88"/>
      <c r="BA10" s="88"/>
      <c r="BB10" s="88"/>
      <c r="BC10" s="88"/>
      <c r="BD10" s="88"/>
      <c r="BE10" s="88"/>
      <c r="BF10" s="88"/>
      <c r="BG10" s="269"/>
      <c r="BH10" s="119">
        <f>SUM(E10:T10,Y10:AU10)</f>
        <v>40</v>
      </c>
    </row>
    <row r="11" spans="1:60" ht="15.75" customHeight="1">
      <c r="A11" s="428"/>
      <c r="B11" s="371" t="s">
        <v>201</v>
      </c>
      <c r="C11" s="137" t="s">
        <v>49</v>
      </c>
      <c r="D11" s="14" t="s">
        <v>84</v>
      </c>
      <c r="E11" s="90">
        <v>4</v>
      </c>
      <c r="F11" s="91">
        <v>4</v>
      </c>
      <c r="G11" s="91">
        <v>2</v>
      </c>
      <c r="H11" s="91">
        <v>2</v>
      </c>
      <c r="I11" s="91">
        <v>4</v>
      </c>
      <c r="J11" s="91">
        <v>2</v>
      </c>
      <c r="K11" s="91">
        <v>2</v>
      </c>
      <c r="L11" s="91">
        <v>4</v>
      </c>
      <c r="M11" s="91">
        <v>2</v>
      </c>
      <c r="N11" s="91">
        <v>2</v>
      </c>
      <c r="O11" s="91">
        <v>2</v>
      </c>
      <c r="P11" s="91">
        <v>2</v>
      </c>
      <c r="Q11" s="91">
        <v>2</v>
      </c>
      <c r="R11" s="91">
        <v>2</v>
      </c>
      <c r="S11" s="91">
        <v>2</v>
      </c>
      <c r="T11" s="91">
        <v>2</v>
      </c>
      <c r="U11" s="92" t="s">
        <v>47</v>
      </c>
      <c r="V11" s="388">
        <f t="shared" si="1"/>
        <v>40</v>
      </c>
      <c r="W11" s="88"/>
      <c r="X11" s="88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4"/>
      <c r="AQ11" s="94"/>
      <c r="AR11" s="94"/>
      <c r="AS11" s="94"/>
      <c r="AT11" s="94"/>
      <c r="AU11" s="94"/>
      <c r="AV11" s="92"/>
      <c r="AW11" s="93">
        <f>SUM(Y11:AQ11)</f>
        <v>0</v>
      </c>
      <c r="AX11" s="88"/>
      <c r="AY11" s="88"/>
      <c r="AZ11" s="88"/>
      <c r="BA11" s="88"/>
      <c r="BB11" s="88"/>
      <c r="BC11" s="88"/>
      <c r="BD11" s="88"/>
      <c r="BE11" s="88"/>
      <c r="BF11" s="88"/>
      <c r="BG11" s="269"/>
      <c r="BH11" s="119">
        <f>SUM(E11:T11,Y11:AU11)</f>
        <v>40</v>
      </c>
    </row>
    <row r="12" spans="1:60" ht="12" customHeight="1">
      <c r="A12" s="428"/>
      <c r="B12" s="361" t="s">
        <v>137</v>
      </c>
      <c r="C12" s="355" t="s">
        <v>136</v>
      </c>
      <c r="D12" s="14" t="s">
        <v>84</v>
      </c>
      <c r="E12" s="90">
        <v>0</v>
      </c>
      <c r="F12" s="91">
        <v>2</v>
      </c>
      <c r="G12" s="91">
        <v>4</v>
      </c>
      <c r="H12" s="91">
        <v>2</v>
      </c>
      <c r="I12" s="91">
        <v>2</v>
      </c>
      <c r="J12" s="91">
        <v>2</v>
      </c>
      <c r="K12" s="91">
        <v>4</v>
      </c>
      <c r="L12" s="91">
        <v>2</v>
      </c>
      <c r="M12" s="91">
        <v>2</v>
      </c>
      <c r="N12" s="91">
        <v>2</v>
      </c>
      <c r="O12" s="91">
        <v>2</v>
      </c>
      <c r="P12" s="91">
        <v>4</v>
      </c>
      <c r="Q12" s="91">
        <v>2</v>
      </c>
      <c r="R12" s="91">
        <v>2</v>
      </c>
      <c r="S12" s="91">
        <v>2</v>
      </c>
      <c r="T12" s="91">
        <v>2</v>
      </c>
      <c r="U12" s="92" t="s">
        <v>50</v>
      </c>
      <c r="V12" s="388">
        <f t="shared" si="1"/>
        <v>36</v>
      </c>
      <c r="W12" s="88"/>
      <c r="X12" s="88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4"/>
      <c r="AQ12" s="94"/>
      <c r="AR12" s="94"/>
      <c r="AS12" s="94"/>
      <c r="AT12" s="94"/>
      <c r="AU12" s="94"/>
      <c r="AV12" s="92"/>
      <c r="AW12" s="93">
        <f>SUM(Y12:AQ12)</f>
        <v>0</v>
      </c>
      <c r="AX12" s="88"/>
      <c r="AY12" s="88"/>
      <c r="AZ12" s="88"/>
      <c r="BA12" s="88"/>
      <c r="BB12" s="88"/>
      <c r="BC12" s="88"/>
      <c r="BD12" s="88"/>
      <c r="BE12" s="88"/>
      <c r="BF12" s="88"/>
      <c r="BG12" s="269"/>
      <c r="BH12" s="119">
        <f>SUM(E12:T12,Y12:AU12)</f>
        <v>36</v>
      </c>
    </row>
    <row r="13" spans="1:60" ht="14.25" customHeight="1" thickBot="1">
      <c r="A13" s="428"/>
      <c r="B13" s="361"/>
      <c r="C13" s="355"/>
      <c r="D13" s="14" t="s">
        <v>84</v>
      </c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V13" s="388">
        <f t="shared" si="1"/>
        <v>0</v>
      </c>
      <c r="W13" s="88"/>
      <c r="X13" s="88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4"/>
      <c r="AQ13" s="94"/>
      <c r="AR13" s="94"/>
      <c r="AS13" s="94"/>
      <c r="AT13" s="94"/>
      <c r="AU13" s="94"/>
      <c r="AV13" s="92"/>
      <c r="AW13" s="93">
        <f>SUM(Y13:AQ13)</f>
        <v>0</v>
      </c>
      <c r="AX13" s="88"/>
      <c r="AY13" s="88"/>
      <c r="AZ13" s="88"/>
      <c r="BA13" s="88"/>
      <c r="BB13" s="88"/>
      <c r="BC13" s="88"/>
      <c r="BD13" s="88"/>
      <c r="BE13" s="88"/>
      <c r="BF13" s="88"/>
      <c r="BG13" s="269"/>
      <c r="BH13" s="119">
        <f>SUM(E13:T13,Y13:AU13)</f>
        <v>0</v>
      </c>
    </row>
    <row r="14" spans="1:60" ht="12.75" customHeight="1">
      <c r="A14" s="428"/>
      <c r="B14" s="367" t="s">
        <v>1</v>
      </c>
      <c r="C14" s="368" t="s">
        <v>83</v>
      </c>
      <c r="D14" s="41" t="s">
        <v>84</v>
      </c>
      <c r="E14" s="271">
        <f aca="true" t="shared" si="3" ref="E14:T14">SUM(E15,E16,E19)</f>
        <v>4</v>
      </c>
      <c r="F14" s="271">
        <f t="shared" si="3"/>
        <v>4</v>
      </c>
      <c r="G14" s="271">
        <f t="shared" si="3"/>
        <v>4</v>
      </c>
      <c r="H14" s="271">
        <f t="shared" si="3"/>
        <v>4</v>
      </c>
      <c r="I14" s="271">
        <f t="shared" si="3"/>
        <v>4</v>
      </c>
      <c r="J14" s="271">
        <f t="shared" si="3"/>
        <v>6</v>
      </c>
      <c r="K14" s="271">
        <f t="shared" si="3"/>
        <v>4</v>
      </c>
      <c r="L14" s="271">
        <f t="shared" si="3"/>
        <v>4</v>
      </c>
      <c r="M14" s="271">
        <f t="shared" si="3"/>
        <v>4</v>
      </c>
      <c r="N14" s="271">
        <f t="shared" si="3"/>
        <v>4</v>
      </c>
      <c r="O14" s="271">
        <f t="shared" si="3"/>
        <v>4</v>
      </c>
      <c r="P14" s="271">
        <f t="shared" si="3"/>
        <v>4</v>
      </c>
      <c r="Q14" s="271">
        <f t="shared" si="3"/>
        <v>4</v>
      </c>
      <c r="R14" s="271">
        <f t="shared" si="3"/>
        <v>4</v>
      </c>
      <c r="S14" s="271">
        <f t="shared" si="3"/>
        <v>4</v>
      </c>
      <c r="T14" s="271">
        <f t="shared" si="3"/>
        <v>4</v>
      </c>
      <c r="U14" s="105"/>
      <c r="V14" s="87">
        <f aca="true" t="shared" si="4" ref="V14:V26">SUM(E14:T14)</f>
        <v>66</v>
      </c>
      <c r="W14" s="270"/>
      <c r="X14" s="270"/>
      <c r="Y14" s="86">
        <f aca="true" t="shared" si="5" ref="Y14:AU14">SUM(Y15,Y16,Y19)</f>
        <v>10</v>
      </c>
      <c r="Z14" s="86">
        <f t="shared" si="5"/>
        <v>8</v>
      </c>
      <c r="AA14" s="86">
        <f t="shared" si="5"/>
        <v>8</v>
      </c>
      <c r="AB14" s="86">
        <f t="shared" si="5"/>
        <v>6</v>
      </c>
      <c r="AC14" s="86">
        <f t="shared" si="5"/>
        <v>8</v>
      </c>
      <c r="AD14" s="86">
        <f t="shared" si="5"/>
        <v>6</v>
      </c>
      <c r="AE14" s="86">
        <f t="shared" si="5"/>
        <v>6</v>
      </c>
      <c r="AF14" s="86">
        <f t="shared" si="5"/>
        <v>8</v>
      </c>
      <c r="AG14" s="86">
        <f t="shared" si="5"/>
        <v>6</v>
      </c>
      <c r="AH14" s="86">
        <f t="shared" si="5"/>
        <v>6</v>
      </c>
      <c r="AI14" s="86">
        <f t="shared" si="5"/>
        <v>6</v>
      </c>
      <c r="AJ14" s="86">
        <f t="shared" si="5"/>
        <v>8</v>
      </c>
      <c r="AK14" s="86">
        <f t="shared" si="5"/>
        <v>6</v>
      </c>
      <c r="AL14" s="86">
        <f t="shared" si="5"/>
        <v>6</v>
      </c>
      <c r="AM14" s="86">
        <f t="shared" si="5"/>
        <v>6</v>
      </c>
      <c r="AN14" s="86">
        <f t="shared" si="5"/>
        <v>8</v>
      </c>
      <c r="AO14" s="86">
        <f t="shared" si="5"/>
        <v>8</v>
      </c>
      <c r="AP14" s="86">
        <f t="shared" si="5"/>
        <v>0</v>
      </c>
      <c r="AQ14" s="86">
        <f t="shared" si="5"/>
        <v>0</v>
      </c>
      <c r="AR14" s="86">
        <f t="shared" si="5"/>
        <v>0</v>
      </c>
      <c r="AS14" s="86">
        <f t="shared" si="5"/>
        <v>0</v>
      </c>
      <c r="AT14" s="86">
        <f t="shared" si="5"/>
        <v>0</v>
      </c>
      <c r="AU14" s="86">
        <f t="shared" si="5"/>
        <v>0</v>
      </c>
      <c r="AV14" s="105"/>
      <c r="AW14" s="87">
        <f aca="true" t="shared" si="6" ref="AW14:AW39">SUM(Y14:AU14)</f>
        <v>120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272"/>
      <c r="BH14" s="89">
        <f>SUM(V14,AW14)</f>
        <v>186</v>
      </c>
    </row>
    <row r="15" spans="1:60" ht="15" customHeight="1">
      <c r="A15" s="428"/>
      <c r="B15" s="366" t="s">
        <v>2</v>
      </c>
      <c r="C15" s="356" t="s">
        <v>3</v>
      </c>
      <c r="D15" s="275" t="s">
        <v>84</v>
      </c>
      <c r="E15" s="283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98"/>
      <c r="V15" s="166">
        <f t="shared" si="4"/>
        <v>0</v>
      </c>
      <c r="W15" s="265"/>
      <c r="X15" s="265"/>
      <c r="Y15" s="277">
        <v>4</v>
      </c>
      <c r="Z15" s="277">
        <v>2</v>
      </c>
      <c r="AA15" s="277">
        <v>4</v>
      </c>
      <c r="AB15" s="277">
        <v>2</v>
      </c>
      <c r="AC15" s="277">
        <v>4</v>
      </c>
      <c r="AD15" s="277">
        <v>2</v>
      </c>
      <c r="AE15" s="277">
        <v>2</v>
      </c>
      <c r="AF15" s="277">
        <v>4</v>
      </c>
      <c r="AG15" s="277">
        <v>2</v>
      </c>
      <c r="AH15" s="277">
        <v>2</v>
      </c>
      <c r="AI15" s="277">
        <v>2</v>
      </c>
      <c r="AJ15" s="277">
        <v>4</v>
      </c>
      <c r="AK15" s="277">
        <v>2</v>
      </c>
      <c r="AL15" s="277">
        <v>2</v>
      </c>
      <c r="AM15" s="277">
        <v>2</v>
      </c>
      <c r="AN15" s="277">
        <v>4</v>
      </c>
      <c r="AO15" s="277">
        <v>4</v>
      </c>
      <c r="AP15" s="280"/>
      <c r="AQ15" s="280"/>
      <c r="AR15" s="284"/>
      <c r="AS15" s="284"/>
      <c r="AT15" s="284"/>
      <c r="AU15" s="284"/>
      <c r="AV15" s="98" t="s">
        <v>50</v>
      </c>
      <c r="AW15" s="263">
        <f t="shared" si="6"/>
        <v>48</v>
      </c>
      <c r="AX15" s="279"/>
      <c r="AY15" s="279"/>
      <c r="AZ15" s="279"/>
      <c r="BA15" s="279"/>
      <c r="BB15" s="279"/>
      <c r="BC15" s="279"/>
      <c r="BD15" s="279"/>
      <c r="BE15" s="279"/>
      <c r="BF15" s="279"/>
      <c r="BG15" s="285"/>
      <c r="BH15" s="294">
        <f>SUM(E15:T15,Y15:AU15)</f>
        <v>48</v>
      </c>
    </row>
    <row r="16" spans="1:60" ht="12.75">
      <c r="A16" s="428"/>
      <c r="B16" s="136" t="s">
        <v>4</v>
      </c>
      <c r="C16" s="137" t="s">
        <v>5</v>
      </c>
      <c r="D16" s="14" t="s">
        <v>84</v>
      </c>
      <c r="E16" s="273">
        <v>2</v>
      </c>
      <c r="F16" s="91">
        <v>2</v>
      </c>
      <c r="G16" s="91">
        <v>2</v>
      </c>
      <c r="H16" s="91">
        <v>2</v>
      </c>
      <c r="I16" s="91">
        <v>2</v>
      </c>
      <c r="J16" s="91">
        <v>4</v>
      </c>
      <c r="K16" s="91">
        <v>2</v>
      </c>
      <c r="L16" s="91">
        <v>2</v>
      </c>
      <c r="M16" s="91">
        <v>2</v>
      </c>
      <c r="N16" s="91">
        <v>2</v>
      </c>
      <c r="O16" s="91">
        <v>2</v>
      </c>
      <c r="P16" s="91">
        <v>2</v>
      </c>
      <c r="Q16" s="91">
        <v>2</v>
      </c>
      <c r="R16" s="91">
        <v>2</v>
      </c>
      <c r="S16" s="91">
        <v>2</v>
      </c>
      <c r="T16" s="91">
        <v>2</v>
      </c>
      <c r="U16" s="92" t="s">
        <v>207</v>
      </c>
      <c r="V16" s="93">
        <f t="shared" si="4"/>
        <v>34</v>
      </c>
      <c r="W16" s="96"/>
      <c r="X16" s="96"/>
      <c r="Y16" s="387">
        <v>4</v>
      </c>
      <c r="Z16" s="91">
        <v>2</v>
      </c>
      <c r="AA16" s="91">
        <v>2</v>
      </c>
      <c r="AB16" s="91">
        <v>2</v>
      </c>
      <c r="AC16" s="91">
        <v>2</v>
      </c>
      <c r="AD16" s="91">
        <v>2</v>
      </c>
      <c r="AE16" s="91">
        <v>2</v>
      </c>
      <c r="AF16" s="91">
        <v>2</v>
      </c>
      <c r="AG16" s="91">
        <v>2</v>
      </c>
      <c r="AH16" s="91">
        <v>2</v>
      </c>
      <c r="AI16" s="91">
        <v>2</v>
      </c>
      <c r="AJ16" s="91">
        <v>2</v>
      </c>
      <c r="AK16" s="91">
        <v>2</v>
      </c>
      <c r="AL16" s="91">
        <v>2</v>
      </c>
      <c r="AM16" s="91">
        <v>2</v>
      </c>
      <c r="AN16" s="91">
        <v>2</v>
      </c>
      <c r="AO16" s="91">
        <v>2</v>
      </c>
      <c r="AP16" s="94"/>
      <c r="AQ16" s="94"/>
      <c r="AR16" s="94"/>
      <c r="AS16" s="94"/>
      <c r="AT16" s="94"/>
      <c r="AU16" s="94"/>
      <c r="AV16" s="92" t="s">
        <v>207</v>
      </c>
      <c r="AW16" s="263">
        <f>SUM(Y16:AQ16)</f>
        <v>36</v>
      </c>
      <c r="AX16" s="88"/>
      <c r="AY16" s="88"/>
      <c r="AZ16" s="88"/>
      <c r="BA16" s="88"/>
      <c r="BB16" s="88"/>
      <c r="BC16" s="88"/>
      <c r="BD16" s="88"/>
      <c r="BE16" s="88"/>
      <c r="BF16" s="88"/>
      <c r="BG16" s="266"/>
      <c r="BH16" s="291">
        <f>SUM(V16,AW16)</f>
        <v>70</v>
      </c>
    </row>
    <row r="17" spans="1:60" ht="12.75" customHeight="1" hidden="1">
      <c r="A17" s="428"/>
      <c r="B17" s="418" t="s">
        <v>6</v>
      </c>
      <c r="C17" s="420" t="s">
        <v>5</v>
      </c>
      <c r="D17" s="14" t="s">
        <v>84</v>
      </c>
      <c r="E17" s="273">
        <v>2</v>
      </c>
      <c r="F17" s="91">
        <v>2</v>
      </c>
      <c r="G17" s="91">
        <v>2</v>
      </c>
      <c r="H17" s="91">
        <v>2</v>
      </c>
      <c r="I17" s="91">
        <v>2</v>
      </c>
      <c r="J17" s="91">
        <v>2</v>
      </c>
      <c r="K17" s="91">
        <v>2</v>
      </c>
      <c r="L17" s="91">
        <v>2</v>
      </c>
      <c r="M17" s="91">
        <v>2</v>
      </c>
      <c r="N17" s="91">
        <v>2</v>
      </c>
      <c r="O17" s="91">
        <v>2</v>
      </c>
      <c r="P17" s="91">
        <v>2</v>
      </c>
      <c r="Q17" s="91">
        <v>2</v>
      </c>
      <c r="R17" s="91">
        <v>2</v>
      </c>
      <c r="S17" s="91"/>
      <c r="T17" s="91"/>
      <c r="U17" s="92"/>
      <c r="V17" s="93">
        <f t="shared" si="4"/>
        <v>28</v>
      </c>
      <c r="W17" s="96"/>
      <c r="X17" s="96"/>
      <c r="Y17" s="91">
        <v>2</v>
      </c>
      <c r="Z17" s="91">
        <v>2</v>
      </c>
      <c r="AA17" s="91">
        <v>2</v>
      </c>
      <c r="AB17" s="91">
        <v>2</v>
      </c>
      <c r="AC17" s="91">
        <v>2</v>
      </c>
      <c r="AD17" s="91">
        <v>2</v>
      </c>
      <c r="AE17" s="91">
        <v>2</v>
      </c>
      <c r="AF17" s="91">
        <v>2</v>
      </c>
      <c r="AG17" s="91">
        <v>2</v>
      </c>
      <c r="AH17" s="91">
        <v>2</v>
      </c>
      <c r="AI17" s="91">
        <v>2</v>
      </c>
      <c r="AJ17" s="91">
        <v>2</v>
      </c>
      <c r="AK17" s="91">
        <v>2</v>
      </c>
      <c r="AL17" s="91">
        <v>2</v>
      </c>
      <c r="AM17" s="91">
        <v>2</v>
      </c>
      <c r="AN17" s="91">
        <v>2</v>
      </c>
      <c r="AO17" s="91">
        <v>4</v>
      </c>
      <c r="AP17" s="94"/>
      <c r="AQ17" s="94"/>
      <c r="AR17" s="94"/>
      <c r="AS17" s="94"/>
      <c r="AT17" s="94"/>
      <c r="AU17" s="94"/>
      <c r="AV17" s="92"/>
      <c r="AW17" s="263">
        <f t="shared" si="6"/>
        <v>36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266"/>
      <c r="BH17" s="119">
        <f>SUM(E17:T17,Y17:AU17)</f>
        <v>64</v>
      </c>
    </row>
    <row r="18" spans="1:60" ht="12.75" customHeight="1" hidden="1">
      <c r="A18" s="428"/>
      <c r="B18" s="419"/>
      <c r="C18" s="421"/>
      <c r="D18" s="17" t="s">
        <v>85</v>
      </c>
      <c r="E18" s="274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/>
      <c r="T18" s="55"/>
      <c r="U18" s="92"/>
      <c r="V18" s="95">
        <f t="shared" si="4"/>
        <v>0</v>
      </c>
      <c r="W18" s="96"/>
      <c r="X18" s="96"/>
      <c r="Y18" s="56">
        <v>0</v>
      </c>
      <c r="Z18" s="56">
        <v>1</v>
      </c>
      <c r="AA18" s="56">
        <v>1</v>
      </c>
      <c r="AB18" s="56">
        <v>0</v>
      </c>
      <c r="AC18" s="56">
        <v>1</v>
      </c>
      <c r="AD18" s="56">
        <v>1</v>
      </c>
      <c r="AE18" s="56">
        <v>0</v>
      </c>
      <c r="AF18" s="56">
        <v>0</v>
      </c>
      <c r="AG18" s="56">
        <v>1</v>
      </c>
      <c r="AH18" s="56">
        <v>0</v>
      </c>
      <c r="AI18" s="56">
        <v>1</v>
      </c>
      <c r="AJ18" s="56">
        <v>0</v>
      </c>
      <c r="AK18" s="56">
        <v>1</v>
      </c>
      <c r="AL18" s="56">
        <v>1</v>
      </c>
      <c r="AM18" s="56">
        <v>1</v>
      </c>
      <c r="AN18" s="56">
        <v>0</v>
      </c>
      <c r="AO18" s="56">
        <v>1</v>
      </c>
      <c r="AP18" s="264"/>
      <c r="AQ18" s="264"/>
      <c r="AR18" s="94"/>
      <c r="AS18" s="94"/>
      <c r="AT18" s="94"/>
      <c r="AU18" s="94"/>
      <c r="AV18" s="92"/>
      <c r="AW18" s="286">
        <f t="shared" si="6"/>
        <v>10</v>
      </c>
      <c r="AX18" s="88"/>
      <c r="AY18" s="88"/>
      <c r="AZ18" s="88"/>
      <c r="BA18" s="88"/>
      <c r="BB18" s="88"/>
      <c r="BC18" s="88"/>
      <c r="BD18" s="88"/>
      <c r="BE18" s="88"/>
      <c r="BF18" s="88"/>
      <c r="BG18" s="266"/>
      <c r="BH18" s="122">
        <f>SUM(E18:T18,Y18:AU18)</f>
        <v>10</v>
      </c>
    </row>
    <row r="19" spans="1:60" ht="13.5" thickBot="1">
      <c r="A19" s="428"/>
      <c r="B19" s="136" t="s">
        <v>8</v>
      </c>
      <c r="C19" s="137" t="s">
        <v>7</v>
      </c>
      <c r="D19" s="14" t="s">
        <v>84</v>
      </c>
      <c r="E19" s="273">
        <v>2</v>
      </c>
      <c r="F19" s="90">
        <v>2</v>
      </c>
      <c r="G19" s="90">
        <v>2</v>
      </c>
      <c r="H19" s="90">
        <v>2</v>
      </c>
      <c r="I19" s="90">
        <v>2</v>
      </c>
      <c r="J19" s="90">
        <v>2</v>
      </c>
      <c r="K19" s="90">
        <v>2</v>
      </c>
      <c r="L19" s="90">
        <v>2</v>
      </c>
      <c r="M19" s="90">
        <v>2</v>
      </c>
      <c r="N19" s="90">
        <v>2</v>
      </c>
      <c r="O19" s="90">
        <v>2</v>
      </c>
      <c r="P19" s="90">
        <v>2</v>
      </c>
      <c r="Q19" s="90">
        <v>2</v>
      </c>
      <c r="R19" s="90">
        <v>2</v>
      </c>
      <c r="S19" s="90">
        <v>2</v>
      </c>
      <c r="T19" s="90">
        <v>2</v>
      </c>
      <c r="U19" s="92" t="s">
        <v>67</v>
      </c>
      <c r="V19" s="93">
        <f t="shared" si="4"/>
        <v>32</v>
      </c>
      <c r="W19" s="96"/>
      <c r="X19" s="96"/>
      <c r="Y19" s="387">
        <v>2</v>
      </c>
      <c r="Z19" s="91">
        <v>4</v>
      </c>
      <c r="AA19" s="91">
        <v>2</v>
      </c>
      <c r="AB19" s="91">
        <v>2</v>
      </c>
      <c r="AC19" s="91">
        <v>2</v>
      </c>
      <c r="AD19" s="91">
        <v>2</v>
      </c>
      <c r="AE19" s="91">
        <v>2</v>
      </c>
      <c r="AF19" s="91">
        <v>2</v>
      </c>
      <c r="AG19" s="91">
        <v>2</v>
      </c>
      <c r="AH19" s="91">
        <v>2</v>
      </c>
      <c r="AI19" s="91">
        <v>2</v>
      </c>
      <c r="AJ19" s="91">
        <v>2</v>
      </c>
      <c r="AK19" s="91">
        <v>2</v>
      </c>
      <c r="AL19" s="91">
        <v>2</v>
      </c>
      <c r="AM19" s="91">
        <v>2</v>
      </c>
      <c r="AN19" s="91">
        <v>2</v>
      </c>
      <c r="AO19" s="91">
        <v>2</v>
      </c>
      <c r="AP19" s="94"/>
      <c r="AQ19" s="94"/>
      <c r="AR19" s="94"/>
      <c r="AS19" s="94"/>
      <c r="AT19" s="94"/>
      <c r="AU19" s="94"/>
      <c r="AV19" s="92" t="s">
        <v>50</v>
      </c>
      <c r="AW19" s="263">
        <f t="shared" si="6"/>
        <v>36</v>
      </c>
      <c r="AX19" s="88"/>
      <c r="AY19" s="88"/>
      <c r="AZ19" s="88"/>
      <c r="BA19" s="88"/>
      <c r="BB19" s="88"/>
      <c r="BC19" s="88"/>
      <c r="BD19" s="88"/>
      <c r="BE19" s="88"/>
      <c r="BF19" s="88"/>
      <c r="BG19" s="266"/>
      <c r="BH19" s="119">
        <f>SUM(E19:T19,Y19:AU19)</f>
        <v>68</v>
      </c>
    </row>
    <row r="20" spans="1:60" ht="12.75" customHeight="1">
      <c r="A20" s="428"/>
      <c r="B20" s="367" t="s">
        <v>9</v>
      </c>
      <c r="C20" s="368" t="s">
        <v>10</v>
      </c>
      <c r="D20" s="41" t="s">
        <v>84</v>
      </c>
      <c r="E20" s="86">
        <f aca="true" t="shared" si="7" ref="E20:T20">SUM(E21,E22)</f>
        <v>6</v>
      </c>
      <c r="F20" s="86">
        <f t="shared" si="7"/>
        <v>4</v>
      </c>
      <c r="G20" s="86">
        <f t="shared" si="7"/>
        <v>4</v>
      </c>
      <c r="H20" s="86">
        <f t="shared" si="7"/>
        <v>6</v>
      </c>
      <c r="I20" s="86">
        <f t="shared" si="7"/>
        <v>4</v>
      </c>
      <c r="J20" s="86">
        <f t="shared" si="7"/>
        <v>4</v>
      </c>
      <c r="K20" s="86">
        <f t="shared" si="7"/>
        <v>4</v>
      </c>
      <c r="L20" s="86">
        <f t="shared" si="7"/>
        <v>4</v>
      </c>
      <c r="M20" s="86">
        <f t="shared" si="7"/>
        <v>6</v>
      </c>
      <c r="N20" s="86">
        <f t="shared" si="7"/>
        <v>6</v>
      </c>
      <c r="O20" s="86">
        <f t="shared" si="7"/>
        <v>4</v>
      </c>
      <c r="P20" s="86">
        <f t="shared" si="7"/>
        <v>6</v>
      </c>
      <c r="Q20" s="86">
        <f t="shared" si="7"/>
        <v>6</v>
      </c>
      <c r="R20" s="86">
        <f t="shared" si="7"/>
        <v>4</v>
      </c>
      <c r="S20" s="86">
        <f t="shared" si="7"/>
        <v>4</v>
      </c>
      <c r="T20" s="86">
        <f t="shared" si="7"/>
        <v>4</v>
      </c>
      <c r="U20" s="105"/>
      <c r="V20" s="87">
        <f t="shared" si="4"/>
        <v>76</v>
      </c>
      <c r="W20" s="270"/>
      <c r="X20" s="270"/>
      <c r="Y20" s="86">
        <f aca="true" t="shared" si="8" ref="Y20:AU20">SUM(Y21,Y22)</f>
        <v>8</v>
      </c>
      <c r="Z20" s="86">
        <f t="shared" si="8"/>
        <v>10</v>
      </c>
      <c r="AA20" s="86">
        <f t="shared" si="8"/>
        <v>8</v>
      </c>
      <c r="AB20" s="86">
        <f t="shared" si="8"/>
        <v>8</v>
      </c>
      <c r="AC20" s="86">
        <f t="shared" si="8"/>
        <v>8</v>
      </c>
      <c r="AD20" s="86">
        <f t="shared" si="8"/>
        <v>8</v>
      </c>
      <c r="AE20" s="86">
        <f t="shared" si="8"/>
        <v>8</v>
      </c>
      <c r="AF20" s="86">
        <f t="shared" si="8"/>
        <v>8</v>
      </c>
      <c r="AG20" s="86">
        <f t="shared" si="8"/>
        <v>8</v>
      </c>
      <c r="AH20" s="86">
        <f t="shared" si="8"/>
        <v>10</v>
      </c>
      <c r="AI20" s="86">
        <f t="shared" si="8"/>
        <v>10</v>
      </c>
      <c r="AJ20" s="86">
        <f t="shared" si="8"/>
        <v>8</v>
      </c>
      <c r="AK20" s="86">
        <f t="shared" si="8"/>
        <v>10</v>
      </c>
      <c r="AL20" s="86">
        <f t="shared" si="8"/>
        <v>10</v>
      </c>
      <c r="AM20" s="86">
        <f t="shared" si="8"/>
        <v>10</v>
      </c>
      <c r="AN20" s="86">
        <f t="shared" si="8"/>
        <v>10</v>
      </c>
      <c r="AO20" s="86">
        <f t="shared" si="8"/>
        <v>10</v>
      </c>
      <c r="AP20" s="86">
        <f t="shared" si="8"/>
        <v>0</v>
      </c>
      <c r="AQ20" s="86">
        <f t="shared" si="8"/>
        <v>0</v>
      </c>
      <c r="AR20" s="86">
        <f t="shared" si="8"/>
        <v>0</v>
      </c>
      <c r="AS20" s="86">
        <f t="shared" si="8"/>
        <v>0</v>
      </c>
      <c r="AT20" s="86">
        <f t="shared" si="8"/>
        <v>0</v>
      </c>
      <c r="AU20" s="86">
        <f t="shared" si="8"/>
        <v>0</v>
      </c>
      <c r="AV20" s="105"/>
      <c r="AW20" s="87">
        <f t="shared" si="6"/>
        <v>152</v>
      </c>
      <c r="AX20" s="105"/>
      <c r="AY20" s="105"/>
      <c r="AZ20" s="105"/>
      <c r="BA20" s="105"/>
      <c r="BB20" s="105"/>
      <c r="BC20" s="105"/>
      <c r="BD20" s="105"/>
      <c r="BE20" s="105"/>
      <c r="BF20" s="105"/>
      <c r="BG20" s="107"/>
      <c r="BH20" s="89">
        <f>SUM(V20,AW20)</f>
        <v>228</v>
      </c>
    </row>
    <row r="21" spans="1:60" ht="24.75" customHeight="1">
      <c r="A21" s="428"/>
      <c r="B21" s="366" t="s">
        <v>11</v>
      </c>
      <c r="C21" s="356" t="s">
        <v>209</v>
      </c>
      <c r="D21" s="275" t="s">
        <v>84</v>
      </c>
      <c r="E21" s="276">
        <v>6</v>
      </c>
      <c r="F21" s="277">
        <v>4</v>
      </c>
      <c r="G21" s="277">
        <v>4</v>
      </c>
      <c r="H21" s="277">
        <v>6</v>
      </c>
      <c r="I21" s="277">
        <v>4</v>
      </c>
      <c r="J21" s="277">
        <v>4</v>
      </c>
      <c r="K21" s="277">
        <v>4</v>
      </c>
      <c r="L21" s="277">
        <v>4</v>
      </c>
      <c r="M21" s="277">
        <v>6</v>
      </c>
      <c r="N21" s="277">
        <v>6</v>
      </c>
      <c r="O21" s="277">
        <v>4</v>
      </c>
      <c r="P21" s="277">
        <v>6</v>
      </c>
      <c r="Q21" s="277">
        <v>6</v>
      </c>
      <c r="R21" s="277">
        <v>4</v>
      </c>
      <c r="S21" s="277">
        <v>4</v>
      </c>
      <c r="T21" s="277">
        <v>4</v>
      </c>
      <c r="U21" s="98" t="s">
        <v>207</v>
      </c>
      <c r="V21" s="166">
        <f t="shared" si="4"/>
        <v>76</v>
      </c>
      <c r="W21" s="265"/>
      <c r="X21" s="265"/>
      <c r="Y21" s="277">
        <v>4</v>
      </c>
      <c r="Z21" s="277">
        <v>4</v>
      </c>
      <c r="AA21" s="277">
        <v>4</v>
      </c>
      <c r="AB21" s="277">
        <v>4</v>
      </c>
      <c r="AC21" s="277">
        <v>4</v>
      </c>
      <c r="AD21" s="277">
        <v>4</v>
      </c>
      <c r="AE21" s="277">
        <v>4</v>
      </c>
      <c r="AF21" s="277">
        <v>4</v>
      </c>
      <c r="AG21" s="277">
        <v>4</v>
      </c>
      <c r="AH21" s="277">
        <v>4</v>
      </c>
      <c r="AI21" s="277">
        <v>4</v>
      </c>
      <c r="AJ21" s="277">
        <v>4</v>
      </c>
      <c r="AK21" s="277">
        <v>4</v>
      </c>
      <c r="AL21" s="277">
        <v>4</v>
      </c>
      <c r="AM21" s="277">
        <v>4</v>
      </c>
      <c r="AN21" s="277">
        <v>4</v>
      </c>
      <c r="AO21" s="277">
        <v>4</v>
      </c>
      <c r="AP21" s="284"/>
      <c r="AQ21" s="284"/>
      <c r="AR21" s="284"/>
      <c r="AS21" s="284"/>
      <c r="AT21" s="284"/>
      <c r="AU21" s="284"/>
      <c r="AV21" s="98" t="s">
        <v>210</v>
      </c>
      <c r="AW21" s="263">
        <f t="shared" si="6"/>
        <v>68</v>
      </c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94">
        <f>SUM(E21:T21,Y21:AU21)</f>
        <v>144</v>
      </c>
    </row>
    <row r="22" spans="1:60" ht="39.75" customHeight="1" thickBot="1">
      <c r="A22" s="428"/>
      <c r="B22" s="136" t="s">
        <v>152</v>
      </c>
      <c r="C22" s="137" t="s">
        <v>211</v>
      </c>
      <c r="D22" s="14" t="s">
        <v>84</v>
      </c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93">
        <f t="shared" si="4"/>
        <v>0</v>
      </c>
      <c r="W22" s="96"/>
      <c r="X22" s="96"/>
      <c r="Y22" s="91">
        <v>4</v>
      </c>
      <c r="Z22" s="91">
        <v>6</v>
      </c>
      <c r="AA22" s="91">
        <v>4</v>
      </c>
      <c r="AB22" s="91">
        <v>4</v>
      </c>
      <c r="AC22" s="91">
        <v>4</v>
      </c>
      <c r="AD22" s="91">
        <v>4</v>
      </c>
      <c r="AE22" s="91">
        <v>4</v>
      </c>
      <c r="AF22" s="91">
        <v>4</v>
      </c>
      <c r="AG22" s="91">
        <v>4</v>
      </c>
      <c r="AH22" s="91">
        <v>6</v>
      </c>
      <c r="AI22" s="91">
        <v>6</v>
      </c>
      <c r="AJ22" s="91">
        <v>4</v>
      </c>
      <c r="AK22" s="91">
        <v>6</v>
      </c>
      <c r="AL22" s="91">
        <v>6</v>
      </c>
      <c r="AM22" s="91">
        <v>6</v>
      </c>
      <c r="AN22" s="91">
        <v>6</v>
      </c>
      <c r="AO22" s="91">
        <v>6</v>
      </c>
      <c r="AP22" s="94"/>
      <c r="AQ22" s="94"/>
      <c r="AR22" s="94"/>
      <c r="AS22" s="94"/>
      <c r="AT22" s="94"/>
      <c r="AU22" s="94"/>
      <c r="AV22" s="92" t="s">
        <v>210</v>
      </c>
      <c r="AW22" s="263">
        <f t="shared" si="6"/>
        <v>84</v>
      </c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119">
        <f>SUM(E22:T22,Y22:AU22)</f>
        <v>84</v>
      </c>
    </row>
    <row r="23" spans="1:60" ht="19.5" customHeight="1" thickBot="1">
      <c r="A23" s="428"/>
      <c r="B23" s="367" t="s">
        <v>14</v>
      </c>
      <c r="C23" s="368" t="s">
        <v>13</v>
      </c>
      <c r="D23" s="41" t="s">
        <v>84</v>
      </c>
      <c r="E23" s="86">
        <f>SUM(E24,E38)</f>
        <v>18</v>
      </c>
      <c r="F23" s="86">
        <f>SUM(F24,F38)</f>
        <v>18</v>
      </c>
      <c r="G23" s="86">
        <f>SUM(G24,G38)</f>
        <v>18</v>
      </c>
      <c r="H23" s="86">
        <f>SUM(H24,H38)</f>
        <v>16</v>
      </c>
      <c r="I23" s="86">
        <f>SUM(I24,I38)</f>
        <v>18</v>
      </c>
      <c r="J23" s="86">
        <f>SUM(J24,J38)</f>
        <v>18</v>
      </c>
      <c r="K23" s="86">
        <f>SUM(K24,K38)</f>
        <v>16</v>
      </c>
      <c r="L23" s="86">
        <f>SUM(L24,L38)</f>
        <v>16</v>
      </c>
      <c r="M23" s="86">
        <f>SUM(M24,M38)</f>
        <v>16</v>
      </c>
      <c r="N23" s="86">
        <f>SUM(N24,N38)</f>
        <v>18</v>
      </c>
      <c r="O23" s="86">
        <f>SUM(O24,O38)</f>
        <v>18</v>
      </c>
      <c r="P23" s="86">
        <f>SUM(P24,P38)</f>
        <v>16</v>
      </c>
      <c r="Q23" s="86">
        <f>SUM(Q24,Q38)</f>
        <v>16</v>
      </c>
      <c r="R23" s="86">
        <f>SUM(R24,R38)</f>
        <v>20</v>
      </c>
      <c r="S23" s="86">
        <f>SUM(S24,S38)</f>
        <v>20</v>
      </c>
      <c r="T23" s="86">
        <f>SUM(T24,T38)</f>
        <v>20</v>
      </c>
      <c r="U23" s="105"/>
      <c r="V23" s="106">
        <f>SUM(E23:T23)</f>
        <v>282</v>
      </c>
      <c r="W23" s="105"/>
      <c r="X23" s="105"/>
      <c r="Y23" s="86">
        <f>SUM(Y24,Y38)</f>
        <v>18</v>
      </c>
      <c r="Z23" s="86">
        <f>SUM(Z24,Z38)</f>
        <v>18</v>
      </c>
      <c r="AA23" s="86">
        <f>SUM(AA24,AA38)</f>
        <v>20</v>
      </c>
      <c r="AB23" s="86">
        <f>SUM(AB24,AB38)</f>
        <v>22</v>
      </c>
      <c r="AC23" s="86">
        <f>SUM(AC24,AC38)</f>
        <v>20</v>
      </c>
      <c r="AD23" s="86">
        <f>SUM(AD24,AD38)</f>
        <v>22</v>
      </c>
      <c r="AE23" s="86">
        <f>SUM(AE24,AE38)</f>
        <v>22</v>
      </c>
      <c r="AF23" s="86">
        <f>SUM(AF24,AF38)</f>
        <v>20</v>
      </c>
      <c r="AG23" s="86">
        <f>SUM(AG24,AG38)</f>
        <v>22</v>
      </c>
      <c r="AH23" s="86">
        <f>SUM(AH24,AH38)</f>
        <v>20</v>
      </c>
      <c r="AI23" s="86">
        <f>SUM(AI24,AI38)</f>
        <v>20</v>
      </c>
      <c r="AJ23" s="86">
        <f>SUM(AJ24,AJ38)</f>
        <v>20</v>
      </c>
      <c r="AK23" s="86">
        <f>SUM(AK24,AK38)</f>
        <v>20</v>
      </c>
      <c r="AL23" s="86">
        <f>SUM(AL24,AL38)</f>
        <v>20</v>
      </c>
      <c r="AM23" s="86">
        <f>SUM(AM24,AM38)</f>
        <v>20</v>
      </c>
      <c r="AN23" s="86">
        <f>SUM(AN24,AN38)</f>
        <v>18</v>
      </c>
      <c r="AO23" s="86">
        <f>SUM(AO24,AO38)</f>
        <v>18</v>
      </c>
      <c r="AP23" s="86">
        <f>SUM(AP24,AP38)</f>
        <v>36</v>
      </c>
      <c r="AQ23" s="86">
        <f>SUM(AQ24,AQ38)</f>
        <v>36</v>
      </c>
      <c r="AR23" s="86">
        <f>SUM(AR24,AR38)</f>
        <v>36</v>
      </c>
      <c r="AS23" s="86">
        <f>SUM(AS24,AS38)</f>
        <v>36</v>
      </c>
      <c r="AT23" s="86">
        <f>SUM(AT24,AT38)</f>
        <v>36</v>
      </c>
      <c r="AU23" s="86">
        <f>SUM(AU24,AU38)</f>
        <v>36</v>
      </c>
      <c r="AV23" s="105"/>
      <c r="AW23" s="99">
        <f t="shared" si="6"/>
        <v>556</v>
      </c>
      <c r="AX23" s="105"/>
      <c r="AY23" s="105"/>
      <c r="AZ23" s="105"/>
      <c r="BA23" s="105"/>
      <c r="BB23" s="105"/>
      <c r="BC23" s="105"/>
      <c r="BD23" s="105"/>
      <c r="BE23" s="105"/>
      <c r="BF23" s="105"/>
      <c r="BG23" s="107"/>
      <c r="BH23" s="89">
        <f>SUM(V23,AW23)</f>
        <v>838</v>
      </c>
    </row>
    <row r="24" spans="1:60" ht="26.25" customHeight="1">
      <c r="A24" s="428"/>
      <c r="B24" s="362" t="s">
        <v>14</v>
      </c>
      <c r="C24" s="363" t="s">
        <v>15</v>
      </c>
      <c r="D24" s="108" t="s">
        <v>84</v>
      </c>
      <c r="E24" s="109">
        <f aca="true" t="shared" si="9" ref="E24:T24">SUM(E25,E26,E27,E28,E29,E32,E36,)</f>
        <v>18</v>
      </c>
      <c r="F24" s="109">
        <f t="shared" si="9"/>
        <v>18</v>
      </c>
      <c r="G24" s="109">
        <f t="shared" si="9"/>
        <v>18</v>
      </c>
      <c r="H24" s="109">
        <f t="shared" si="9"/>
        <v>16</v>
      </c>
      <c r="I24" s="109">
        <f t="shared" si="9"/>
        <v>18</v>
      </c>
      <c r="J24" s="109">
        <f t="shared" si="9"/>
        <v>18</v>
      </c>
      <c r="K24" s="109">
        <f t="shared" si="9"/>
        <v>16</v>
      </c>
      <c r="L24" s="109">
        <f t="shared" si="9"/>
        <v>16</v>
      </c>
      <c r="M24" s="109">
        <f t="shared" si="9"/>
        <v>16</v>
      </c>
      <c r="N24" s="109">
        <f t="shared" si="9"/>
        <v>18</v>
      </c>
      <c r="O24" s="109">
        <f t="shared" si="9"/>
        <v>18</v>
      </c>
      <c r="P24" s="109">
        <f t="shared" si="9"/>
        <v>16</v>
      </c>
      <c r="Q24" s="109">
        <f t="shared" si="9"/>
        <v>16</v>
      </c>
      <c r="R24" s="109">
        <f t="shared" si="9"/>
        <v>20</v>
      </c>
      <c r="S24" s="109">
        <f t="shared" si="9"/>
        <v>20</v>
      </c>
      <c r="T24" s="109">
        <f t="shared" si="9"/>
        <v>20</v>
      </c>
      <c r="U24" s="110"/>
      <c r="V24" s="106">
        <f>SUM(E24:T24)</f>
        <v>282</v>
      </c>
      <c r="W24" s="110"/>
      <c r="X24" s="110"/>
      <c r="Y24" s="109">
        <f aca="true" t="shared" si="10" ref="Y24:AU24">SUM(Y25,Y26,Y27,Y28,Y29,Y32,Y35,Y36)</f>
        <v>16</v>
      </c>
      <c r="Z24" s="109">
        <f t="shared" si="10"/>
        <v>16</v>
      </c>
      <c r="AA24" s="109">
        <f t="shared" si="10"/>
        <v>16</v>
      </c>
      <c r="AB24" s="109">
        <f t="shared" si="10"/>
        <v>18</v>
      </c>
      <c r="AC24" s="109">
        <f t="shared" si="10"/>
        <v>18</v>
      </c>
      <c r="AD24" s="109">
        <f t="shared" si="10"/>
        <v>18</v>
      </c>
      <c r="AE24" s="109">
        <f t="shared" si="10"/>
        <v>18</v>
      </c>
      <c r="AF24" s="109">
        <f t="shared" si="10"/>
        <v>16</v>
      </c>
      <c r="AG24" s="109">
        <f t="shared" si="10"/>
        <v>18</v>
      </c>
      <c r="AH24" s="109">
        <f t="shared" si="10"/>
        <v>16</v>
      </c>
      <c r="AI24" s="109">
        <f t="shared" si="10"/>
        <v>16</v>
      </c>
      <c r="AJ24" s="109">
        <f t="shared" si="10"/>
        <v>16</v>
      </c>
      <c r="AK24" s="109">
        <f t="shared" si="10"/>
        <v>16</v>
      </c>
      <c r="AL24" s="109">
        <f t="shared" si="10"/>
        <v>16</v>
      </c>
      <c r="AM24" s="109">
        <f t="shared" si="10"/>
        <v>16</v>
      </c>
      <c r="AN24" s="109">
        <f t="shared" si="10"/>
        <v>14</v>
      </c>
      <c r="AO24" s="109">
        <f t="shared" si="10"/>
        <v>14</v>
      </c>
      <c r="AP24" s="109">
        <f t="shared" si="10"/>
        <v>0</v>
      </c>
      <c r="AQ24" s="109">
        <f t="shared" si="10"/>
        <v>0</v>
      </c>
      <c r="AR24" s="109">
        <f t="shared" si="10"/>
        <v>0</v>
      </c>
      <c r="AS24" s="109">
        <f t="shared" si="10"/>
        <v>0</v>
      </c>
      <c r="AT24" s="109">
        <f t="shared" si="10"/>
        <v>0</v>
      </c>
      <c r="AU24" s="109">
        <f t="shared" si="10"/>
        <v>0</v>
      </c>
      <c r="AV24" s="110"/>
      <c r="AW24" s="87">
        <f>SUM(AW25,AW26,AW27,AW28,AW29,AW32,AW35,AW36)</f>
        <v>278</v>
      </c>
      <c r="AX24" s="110"/>
      <c r="AY24" s="110"/>
      <c r="AZ24" s="110"/>
      <c r="BA24" s="110"/>
      <c r="BB24" s="110"/>
      <c r="BC24" s="110"/>
      <c r="BD24" s="110"/>
      <c r="BE24" s="110"/>
      <c r="BF24" s="110"/>
      <c r="BG24" s="111"/>
      <c r="BH24" s="89">
        <f>SUM(V24,AW24)</f>
        <v>560</v>
      </c>
    </row>
    <row r="25" spans="1:60" ht="27" customHeight="1">
      <c r="A25" s="428"/>
      <c r="B25" s="136" t="s">
        <v>16</v>
      </c>
      <c r="C25" s="137" t="s">
        <v>205</v>
      </c>
      <c r="D25" s="14" t="s">
        <v>84</v>
      </c>
      <c r="E25" s="90">
        <v>4</v>
      </c>
      <c r="F25" s="90">
        <v>4</v>
      </c>
      <c r="G25" s="90">
        <v>4</v>
      </c>
      <c r="H25" s="90">
        <v>4</v>
      </c>
      <c r="I25" s="90">
        <v>6</v>
      </c>
      <c r="J25" s="90">
        <v>4</v>
      </c>
      <c r="K25" s="90">
        <v>4</v>
      </c>
      <c r="L25" s="90">
        <v>4</v>
      </c>
      <c r="M25" s="90">
        <v>4</v>
      </c>
      <c r="N25" s="90">
        <v>6</v>
      </c>
      <c r="O25" s="90">
        <v>6</v>
      </c>
      <c r="P25" s="90">
        <v>4</v>
      </c>
      <c r="Q25" s="90">
        <v>4</v>
      </c>
      <c r="R25" s="90">
        <v>6</v>
      </c>
      <c r="S25" s="90">
        <v>6</v>
      </c>
      <c r="T25" s="90">
        <v>6</v>
      </c>
      <c r="U25" s="92" t="s">
        <v>47</v>
      </c>
      <c r="V25" s="93">
        <f t="shared" si="4"/>
        <v>76</v>
      </c>
      <c r="W25" s="112"/>
      <c r="X25" s="112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4"/>
      <c r="AQ25" s="94"/>
      <c r="AR25" s="94"/>
      <c r="AS25" s="94"/>
      <c r="AT25" s="94"/>
      <c r="AU25" s="94"/>
      <c r="AV25" s="92"/>
      <c r="AW25" s="263">
        <f t="shared" si="6"/>
        <v>0</v>
      </c>
      <c r="AX25" s="112"/>
      <c r="AY25" s="112"/>
      <c r="AZ25" s="112"/>
      <c r="BA25" s="112"/>
      <c r="BB25" s="112"/>
      <c r="BC25" s="112"/>
      <c r="BD25" s="112"/>
      <c r="BE25" s="112"/>
      <c r="BF25" s="112"/>
      <c r="BG25" s="113"/>
      <c r="BH25" s="119">
        <f aca="true" t="shared" si="11" ref="BH25:BH36">SUM(E25:T25,Y25:AU25)</f>
        <v>76</v>
      </c>
    </row>
    <row r="26" spans="1:60" ht="42" customHeight="1">
      <c r="A26" s="428"/>
      <c r="B26" s="136" t="s">
        <v>154</v>
      </c>
      <c r="C26" s="137" t="s">
        <v>212</v>
      </c>
      <c r="D26" s="14" t="s">
        <v>84</v>
      </c>
      <c r="E26" s="90">
        <v>4</v>
      </c>
      <c r="F26" s="91">
        <v>4</v>
      </c>
      <c r="G26" s="91">
        <v>4</v>
      </c>
      <c r="H26" s="91">
        <v>2</v>
      </c>
      <c r="I26" s="91">
        <v>2</v>
      </c>
      <c r="J26" s="91">
        <v>2</v>
      </c>
      <c r="K26" s="91">
        <v>2</v>
      </c>
      <c r="L26" s="91">
        <v>2</v>
      </c>
      <c r="M26" s="91">
        <v>2</v>
      </c>
      <c r="N26" s="91">
        <v>2</v>
      </c>
      <c r="O26" s="91">
        <v>2</v>
      </c>
      <c r="P26" s="91">
        <v>2</v>
      </c>
      <c r="Q26" s="91">
        <v>2</v>
      </c>
      <c r="R26" s="91">
        <v>2</v>
      </c>
      <c r="S26" s="91">
        <v>2</v>
      </c>
      <c r="T26" s="91">
        <v>2</v>
      </c>
      <c r="U26" s="92" t="s">
        <v>207</v>
      </c>
      <c r="V26" s="93">
        <f t="shared" si="4"/>
        <v>38</v>
      </c>
      <c r="W26" s="112"/>
      <c r="X26" s="112"/>
      <c r="Y26" s="91">
        <v>2</v>
      </c>
      <c r="Z26" s="91">
        <v>2</v>
      </c>
      <c r="AA26" s="91">
        <v>2</v>
      </c>
      <c r="AB26" s="91">
        <v>2</v>
      </c>
      <c r="AC26" s="91">
        <v>2</v>
      </c>
      <c r="AD26" s="91">
        <v>2</v>
      </c>
      <c r="AE26" s="91">
        <v>2</v>
      </c>
      <c r="AF26" s="91">
        <v>4</v>
      </c>
      <c r="AG26" s="91">
        <v>4</v>
      </c>
      <c r="AH26" s="91">
        <v>4</v>
      </c>
      <c r="AI26" s="91">
        <v>2</v>
      </c>
      <c r="AJ26" s="91">
        <v>2</v>
      </c>
      <c r="AK26" s="91">
        <v>2</v>
      </c>
      <c r="AL26" s="91">
        <v>2</v>
      </c>
      <c r="AM26" s="91">
        <v>2</v>
      </c>
      <c r="AN26" s="91">
        <v>2</v>
      </c>
      <c r="AO26" s="91">
        <v>2</v>
      </c>
      <c r="AP26" s="94"/>
      <c r="AQ26" s="94"/>
      <c r="AR26" s="94"/>
      <c r="AS26" s="94"/>
      <c r="AT26" s="94"/>
      <c r="AU26" s="94"/>
      <c r="AV26" s="92" t="s">
        <v>47</v>
      </c>
      <c r="AW26" s="263">
        <f t="shared" si="6"/>
        <v>40</v>
      </c>
      <c r="AX26" s="112"/>
      <c r="AY26" s="112"/>
      <c r="AZ26" s="112"/>
      <c r="BA26" s="112"/>
      <c r="BB26" s="112"/>
      <c r="BC26" s="112"/>
      <c r="BD26" s="112"/>
      <c r="BE26" s="112"/>
      <c r="BF26" s="112"/>
      <c r="BG26" s="113"/>
      <c r="BH26" s="119">
        <f t="shared" si="11"/>
        <v>78</v>
      </c>
    </row>
    <row r="27" spans="1:60" ht="39.75" customHeight="1">
      <c r="A27" s="428"/>
      <c r="B27" s="136" t="s">
        <v>17</v>
      </c>
      <c r="C27" s="137" t="s">
        <v>213</v>
      </c>
      <c r="D27" s="14" t="s">
        <v>84</v>
      </c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2"/>
      <c r="V27" s="93">
        <f aca="true" t="shared" si="12" ref="V27:V37">SUM(E27:T27)</f>
        <v>0</v>
      </c>
      <c r="W27" s="112"/>
      <c r="X27" s="112"/>
      <c r="Y27" s="91">
        <v>4</v>
      </c>
      <c r="Z27" s="91">
        <v>2</v>
      </c>
      <c r="AA27" s="91">
        <v>4</v>
      </c>
      <c r="AB27" s="91">
        <v>4</v>
      </c>
      <c r="AC27" s="91">
        <v>4</v>
      </c>
      <c r="AD27" s="91">
        <v>4</v>
      </c>
      <c r="AE27" s="91">
        <v>4</v>
      </c>
      <c r="AF27" s="91">
        <v>2</v>
      </c>
      <c r="AG27" s="91">
        <v>2</v>
      </c>
      <c r="AH27" s="91">
        <v>2</v>
      </c>
      <c r="AI27" s="91">
        <v>4</v>
      </c>
      <c r="AJ27" s="91">
        <v>4</v>
      </c>
      <c r="AK27" s="91">
        <v>4</v>
      </c>
      <c r="AL27" s="91">
        <v>4</v>
      </c>
      <c r="AM27" s="91">
        <v>4</v>
      </c>
      <c r="AN27" s="91">
        <v>4</v>
      </c>
      <c r="AO27" s="91">
        <v>4</v>
      </c>
      <c r="AP27" s="94"/>
      <c r="AQ27" s="94"/>
      <c r="AR27" s="94"/>
      <c r="AS27" s="94"/>
      <c r="AT27" s="94"/>
      <c r="AU27" s="94"/>
      <c r="AV27" s="92" t="s">
        <v>50</v>
      </c>
      <c r="AW27" s="263">
        <f t="shared" si="6"/>
        <v>60</v>
      </c>
      <c r="AX27" s="112"/>
      <c r="AY27" s="112"/>
      <c r="AZ27" s="112"/>
      <c r="BA27" s="112"/>
      <c r="BB27" s="112"/>
      <c r="BC27" s="112"/>
      <c r="BD27" s="112"/>
      <c r="BE27" s="112"/>
      <c r="BF27" s="112"/>
      <c r="BG27" s="113"/>
      <c r="BH27" s="119">
        <f t="shared" si="11"/>
        <v>60</v>
      </c>
    </row>
    <row r="28" spans="1:60" ht="29.25" customHeight="1">
      <c r="A28" s="428"/>
      <c r="B28" s="136" t="s">
        <v>18</v>
      </c>
      <c r="C28" s="137" t="s">
        <v>214</v>
      </c>
      <c r="D28" s="14" t="s">
        <v>84</v>
      </c>
      <c r="E28" s="90">
        <v>4</v>
      </c>
      <c r="F28" s="91">
        <v>4</v>
      </c>
      <c r="G28" s="91">
        <v>4</v>
      </c>
      <c r="H28" s="91">
        <v>4</v>
      </c>
      <c r="I28" s="91">
        <v>4</v>
      </c>
      <c r="J28" s="91">
        <v>4</v>
      </c>
      <c r="K28" s="91">
        <v>4</v>
      </c>
      <c r="L28" s="91">
        <v>4</v>
      </c>
      <c r="M28" s="91">
        <v>4</v>
      </c>
      <c r="N28" s="91">
        <v>4</v>
      </c>
      <c r="O28" s="91">
        <v>4</v>
      </c>
      <c r="P28" s="91">
        <v>4</v>
      </c>
      <c r="Q28" s="91">
        <v>4</v>
      </c>
      <c r="R28" s="91">
        <v>4</v>
      </c>
      <c r="S28" s="91">
        <v>4</v>
      </c>
      <c r="T28" s="91">
        <v>2</v>
      </c>
      <c r="U28" s="92" t="s">
        <v>47</v>
      </c>
      <c r="V28" s="93">
        <f t="shared" si="12"/>
        <v>62</v>
      </c>
      <c r="W28" s="112"/>
      <c r="X28" s="112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4"/>
      <c r="AQ28" s="94"/>
      <c r="AR28" s="94"/>
      <c r="AS28" s="94"/>
      <c r="AT28" s="94"/>
      <c r="AU28" s="94"/>
      <c r="AV28" s="92"/>
      <c r="AW28" s="263">
        <f t="shared" si="6"/>
        <v>0</v>
      </c>
      <c r="AX28" s="112"/>
      <c r="AY28" s="112"/>
      <c r="AZ28" s="112"/>
      <c r="BA28" s="112"/>
      <c r="BB28" s="112"/>
      <c r="BC28" s="112"/>
      <c r="BD28" s="112"/>
      <c r="BE28" s="112"/>
      <c r="BF28" s="112"/>
      <c r="BG28" s="113"/>
      <c r="BH28" s="119">
        <f t="shared" si="11"/>
        <v>62</v>
      </c>
    </row>
    <row r="29" spans="1:60" ht="24" customHeight="1">
      <c r="A29" s="428"/>
      <c r="B29" s="136" t="s">
        <v>140</v>
      </c>
      <c r="C29" s="137" t="s">
        <v>215</v>
      </c>
      <c r="D29" s="14" t="s">
        <v>84</v>
      </c>
      <c r="E29" s="90">
        <v>4</v>
      </c>
      <c r="F29" s="91">
        <v>4</v>
      </c>
      <c r="G29" s="91">
        <v>4</v>
      </c>
      <c r="H29" s="91">
        <v>4</v>
      </c>
      <c r="I29" s="91">
        <v>4</v>
      </c>
      <c r="J29" s="91">
        <v>6</v>
      </c>
      <c r="K29" s="91">
        <v>4</v>
      </c>
      <c r="L29" s="91">
        <v>4</v>
      </c>
      <c r="M29" s="91">
        <v>4</v>
      </c>
      <c r="N29" s="91">
        <v>4</v>
      </c>
      <c r="O29" s="91">
        <v>4</v>
      </c>
      <c r="P29" s="91">
        <v>4</v>
      </c>
      <c r="Q29" s="91">
        <v>4</v>
      </c>
      <c r="R29" s="91">
        <v>6</v>
      </c>
      <c r="S29" s="91">
        <v>6</v>
      </c>
      <c r="T29" s="91">
        <v>6</v>
      </c>
      <c r="U29" s="92" t="s">
        <v>207</v>
      </c>
      <c r="V29" s="93">
        <f t="shared" si="12"/>
        <v>72</v>
      </c>
      <c r="W29" s="112"/>
      <c r="X29" s="112"/>
      <c r="Y29" s="91">
        <v>4</v>
      </c>
      <c r="Z29" s="91">
        <v>6</v>
      </c>
      <c r="AA29" s="91">
        <v>6</v>
      </c>
      <c r="AB29" s="91">
        <v>6</v>
      </c>
      <c r="AC29" s="91">
        <v>6</v>
      </c>
      <c r="AD29" s="91">
        <v>6</v>
      </c>
      <c r="AE29" s="91">
        <v>6</v>
      </c>
      <c r="AF29" s="91">
        <v>4</v>
      </c>
      <c r="AG29" s="91">
        <v>6</v>
      </c>
      <c r="AH29" s="91">
        <v>4</v>
      </c>
      <c r="AI29" s="91">
        <v>4</v>
      </c>
      <c r="AJ29" s="91">
        <v>4</v>
      </c>
      <c r="AK29" s="91">
        <v>4</v>
      </c>
      <c r="AL29" s="91">
        <v>4</v>
      </c>
      <c r="AM29" s="91">
        <v>4</v>
      </c>
      <c r="AN29" s="91">
        <v>4</v>
      </c>
      <c r="AO29" s="91">
        <v>4</v>
      </c>
      <c r="AP29" s="94"/>
      <c r="AQ29" s="94"/>
      <c r="AR29" s="94"/>
      <c r="AS29" s="94"/>
      <c r="AT29" s="94"/>
      <c r="AU29" s="94"/>
      <c r="AV29" s="92" t="s">
        <v>47</v>
      </c>
      <c r="AW29" s="263">
        <f t="shared" si="6"/>
        <v>82</v>
      </c>
      <c r="AX29" s="112"/>
      <c r="AY29" s="112"/>
      <c r="AZ29" s="112"/>
      <c r="BA29" s="112"/>
      <c r="BB29" s="112"/>
      <c r="BC29" s="112"/>
      <c r="BD29" s="112"/>
      <c r="BE29" s="112"/>
      <c r="BF29" s="112"/>
      <c r="BG29" s="113"/>
      <c r="BH29" s="119">
        <f t="shared" si="11"/>
        <v>154</v>
      </c>
    </row>
    <row r="30" spans="1:60" ht="12.75" customHeight="1" hidden="1">
      <c r="A30" s="428"/>
      <c r="B30" s="418" t="s">
        <v>19</v>
      </c>
      <c r="C30" s="420"/>
      <c r="D30" s="14" t="s">
        <v>84</v>
      </c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93">
        <f t="shared" si="12"/>
        <v>0</v>
      </c>
      <c r="W30" s="112"/>
      <c r="X30" s="112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4"/>
      <c r="AQ30" s="94"/>
      <c r="AR30" s="94"/>
      <c r="AS30" s="94"/>
      <c r="AT30" s="94"/>
      <c r="AU30" s="94"/>
      <c r="AV30" s="92"/>
      <c r="AW30" s="263">
        <f t="shared" si="6"/>
        <v>0</v>
      </c>
      <c r="AX30" s="112"/>
      <c r="AY30" s="112"/>
      <c r="AZ30" s="112"/>
      <c r="BA30" s="112"/>
      <c r="BB30" s="112"/>
      <c r="BC30" s="112"/>
      <c r="BD30" s="112"/>
      <c r="BE30" s="112"/>
      <c r="BF30" s="112"/>
      <c r="BG30" s="113"/>
      <c r="BH30" s="119">
        <f t="shared" si="11"/>
        <v>0</v>
      </c>
    </row>
    <row r="31" spans="1:60" ht="12.75" customHeight="1" hidden="1">
      <c r="A31" s="428"/>
      <c r="B31" s="419"/>
      <c r="C31" s="421"/>
      <c r="D31" s="17" t="s">
        <v>85</v>
      </c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95">
        <f t="shared" si="12"/>
        <v>0</v>
      </c>
      <c r="W31" s="112"/>
      <c r="X31" s="112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5"/>
      <c r="AP31" s="94"/>
      <c r="AQ31" s="94"/>
      <c r="AR31" s="94"/>
      <c r="AS31" s="94"/>
      <c r="AT31" s="94"/>
      <c r="AU31" s="94"/>
      <c r="AV31" s="92"/>
      <c r="AW31" s="286">
        <f t="shared" si="6"/>
        <v>0</v>
      </c>
      <c r="AX31" s="112"/>
      <c r="AY31" s="112"/>
      <c r="AZ31" s="112"/>
      <c r="BA31" s="112"/>
      <c r="BB31" s="112"/>
      <c r="BC31" s="112"/>
      <c r="BD31" s="112"/>
      <c r="BE31" s="112"/>
      <c r="BF31" s="112"/>
      <c r="BG31" s="113"/>
      <c r="BH31" s="122">
        <f t="shared" si="11"/>
        <v>0</v>
      </c>
    </row>
    <row r="32" spans="1:60" ht="19.5" customHeight="1">
      <c r="A32" s="428"/>
      <c r="B32" s="136" t="s">
        <v>21</v>
      </c>
      <c r="C32" s="137" t="s">
        <v>216</v>
      </c>
      <c r="D32" s="14" t="s">
        <v>84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91"/>
      <c r="S32" s="91"/>
      <c r="T32" s="91"/>
      <c r="U32" s="92"/>
      <c r="V32" s="93">
        <f t="shared" si="12"/>
        <v>0</v>
      </c>
      <c r="W32" s="112"/>
      <c r="X32" s="112"/>
      <c r="Y32" s="91">
        <v>4</v>
      </c>
      <c r="Z32" s="91">
        <v>4</v>
      </c>
      <c r="AA32" s="91">
        <v>4</v>
      </c>
      <c r="AB32" s="91">
        <v>4</v>
      </c>
      <c r="AC32" s="91">
        <v>4</v>
      </c>
      <c r="AD32" s="91">
        <v>4</v>
      </c>
      <c r="AE32" s="91">
        <v>4</v>
      </c>
      <c r="AF32" s="91">
        <v>4</v>
      </c>
      <c r="AG32" s="91">
        <v>4</v>
      </c>
      <c r="AH32" s="91">
        <v>4</v>
      </c>
      <c r="AI32" s="91">
        <v>4</v>
      </c>
      <c r="AJ32" s="91">
        <v>4</v>
      </c>
      <c r="AK32" s="91">
        <v>4</v>
      </c>
      <c r="AL32" s="91">
        <v>4</v>
      </c>
      <c r="AM32" s="91">
        <v>4</v>
      </c>
      <c r="AN32" s="91">
        <v>2</v>
      </c>
      <c r="AO32" s="91">
        <v>2</v>
      </c>
      <c r="AP32" s="94"/>
      <c r="AQ32" s="94"/>
      <c r="AR32" s="94"/>
      <c r="AS32" s="94"/>
      <c r="AT32" s="94"/>
      <c r="AU32" s="94"/>
      <c r="AV32" s="92" t="s">
        <v>50</v>
      </c>
      <c r="AW32" s="263">
        <f t="shared" si="6"/>
        <v>64</v>
      </c>
      <c r="AX32" s="112"/>
      <c r="AY32" s="112"/>
      <c r="AZ32" s="112"/>
      <c r="BA32" s="112"/>
      <c r="BB32" s="112"/>
      <c r="BC32" s="112"/>
      <c r="BD32" s="112"/>
      <c r="BE32" s="112"/>
      <c r="BF32" s="112"/>
      <c r="BG32" s="113"/>
      <c r="BH32" s="119">
        <f t="shared" si="11"/>
        <v>64</v>
      </c>
    </row>
    <row r="33" spans="1:60" ht="12.75" customHeight="1" hidden="1">
      <c r="A33" s="428"/>
      <c r="B33" s="418" t="s">
        <v>21</v>
      </c>
      <c r="C33" s="420"/>
      <c r="D33" s="14" t="s">
        <v>84</v>
      </c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95">
        <f t="shared" si="12"/>
        <v>0</v>
      </c>
      <c r="W33" s="112"/>
      <c r="X33" s="112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4"/>
      <c r="AQ33" s="94"/>
      <c r="AR33" s="94"/>
      <c r="AS33" s="94"/>
      <c r="AT33" s="94"/>
      <c r="AU33" s="94"/>
      <c r="AV33" s="92"/>
      <c r="AW33" s="286">
        <f t="shared" si="6"/>
        <v>0</v>
      </c>
      <c r="AX33" s="112"/>
      <c r="AY33" s="112"/>
      <c r="AZ33" s="112"/>
      <c r="BA33" s="112"/>
      <c r="BB33" s="112"/>
      <c r="BC33" s="112"/>
      <c r="BD33" s="112"/>
      <c r="BE33" s="112"/>
      <c r="BF33" s="112"/>
      <c r="BG33" s="113"/>
      <c r="BH33" s="122">
        <f t="shared" si="11"/>
        <v>0</v>
      </c>
    </row>
    <row r="34" spans="1:60" ht="12.75" customHeight="1" hidden="1">
      <c r="A34" s="428"/>
      <c r="B34" s="419"/>
      <c r="C34" s="421"/>
      <c r="D34" s="17" t="s">
        <v>85</v>
      </c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95">
        <f t="shared" si="12"/>
        <v>0</v>
      </c>
      <c r="W34" s="112"/>
      <c r="X34" s="112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5"/>
      <c r="AP34" s="94"/>
      <c r="AQ34" s="94"/>
      <c r="AR34" s="94"/>
      <c r="AS34" s="94"/>
      <c r="AT34" s="94"/>
      <c r="AU34" s="94"/>
      <c r="AV34" s="92"/>
      <c r="AW34" s="286">
        <f t="shared" si="6"/>
        <v>0</v>
      </c>
      <c r="AX34" s="112"/>
      <c r="AY34" s="112"/>
      <c r="AZ34" s="112"/>
      <c r="BA34" s="112"/>
      <c r="BB34" s="112"/>
      <c r="BC34" s="112"/>
      <c r="BD34" s="112"/>
      <c r="BE34" s="112"/>
      <c r="BF34" s="112"/>
      <c r="BG34" s="113"/>
      <c r="BH34" s="122">
        <f t="shared" si="11"/>
        <v>0</v>
      </c>
    </row>
    <row r="35" spans="1:60" ht="36" customHeight="1">
      <c r="A35" s="428"/>
      <c r="B35" s="136" t="s">
        <v>217</v>
      </c>
      <c r="C35" s="137" t="s">
        <v>218</v>
      </c>
      <c r="D35" s="14" t="s">
        <v>84</v>
      </c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93">
        <f t="shared" si="12"/>
        <v>0</v>
      </c>
      <c r="W35" s="112"/>
      <c r="X35" s="112"/>
      <c r="Y35" s="261">
        <v>2</v>
      </c>
      <c r="Z35" s="262">
        <v>2</v>
      </c>
      <c r="AA35" s="262">
        <v>0</v>
      </c>
      <c r="AB35" s="262">
        <v>2</v>
      </c>
      <c r="AC35" s="262">
        <v>2</v>
      </c>
      <c r="AD35" s="262">
        <v>2</v>
      </c>
      <c r="AE35" s="262">
        <v>2</v>
      </c>
      <c r="AF35" s="262">
        <v>2</v>
      </c>
      <c r="AG35" s="262">
        <v>2</v>
      </c>
      <c r="AH35" s="262">
        <v>2</v>
      </c>
      <c r="AI35" s="262">
        <v>2</v>
      </c>
      <c r="AJ35" s="262">
        <v>2</v>
      </c>
      <c r="AK35" s="262">
        <v>2</v>
      </c>
      <c r="AL35" s="262">
        <v>2</v>
      </c>
      <c r="AM35" s="262">
        <v>2</v>
      </c>
      <c r="AN35" s="262">
        <v>2</v>
      </c>
      <c r="AO35" s="261">
        <v>2</v>
      </c>
      <c r="AP35" s="94"/>
      <c r="AQ35" s="94"/>
      <c r="AR35" s="94"/>
      <c r="AS35" s="94"/>
      <c r="AT35" s="94"/>
      <c r="AU35" s="94"/>
      <c r="AV35" s="92" t="s">
        <v>50</v>
      </c>
      <c r="AW35" s="388">
        <f t="shared" si="6"/>
        <v>32</v>
      </c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22">
        <f t="shared" si="11"/>
        <v>32</v>
      </c>
    </row>
    <row r="36" spans="1:60" ht="53.25" customHeight="1" thickBot="1">
      <c r="A36" s="428"/>
      <c r="B36" s="136" t="s">
        <v>206</v>
      </c>
      <c r="C36" s="137" t="s">
        <v>38</v>
      </c>
      <c r="D36" s="14" t="s">
        <v>84</v>
      </c>
      <c r="E36" s="90">
        <v>2</v>
      </c>
      <c r="F36" s="91">
        <v>2</v>
      </c>
      <c r="G36" s="91">
        <v>2</v>
      </c>
      <c r="H36" s="91">
        <v>2</v>
      </c>
      <c r="I36" s="91">
        <v>2</v>
      </c>
      <c r="J36" s="91">
        <v>2</v>
      </c>
      <c r="K36" s="91">
        <v>2</v>
      </c>
      <c r="L36" s="91">
        <v>2</v>
      </c>
      <c r="M36" s="91">
        <v>2</v>
      </c>
      <c r="N36" s="91">
        <v>2</v>
      </c>
      <c r="O36" s="91">
        <v>2</v>
      </c>
      <c r="P36" s="91">
        <v>2</v>
      </c>
      <c r="Q36" s="91">
        <v>2</v>
      </c>
      <c r="R36" s="91">
        <v>2</v>
      </c>
      <c r="S36" s="91">
        <v>2</v>
      </c>
      <c r="T36" s="91">
        <v>4</v>
      </c>
      <c r="U36" s="92" t="s">
        <v>50</v>
      </c>
      <c r="V36" s="93">
        <f t="shared" si="12"/>
        <v>34</v>
      </c>
      <c r="W36" s="112"/>
      <c r="X36" s="112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4"/>
      <c r="AQ36" s="94"/>
      <c r="AR36" s="94"/>
      <c r="AS36" s="94"/>
      <c r="AT36" s="94"/>
      <c r="AU36" s="94"/>
      <c r="AV36" s="92"/>
      <c r="AW36" s="263">
        <f t="shared" si="6"/>
        <v>0</v>
      </c>
      <c r="AX36" s="112"/>
      <c r="AY36" s="112"/>
      <c r="AZ36" s="112"/>
      <c r="BA36" s="112"/>
      <c r="BB36" s="112"/>
      <c r="BC36" s="112"/>
      <c r="BD36" s="112"/>
      <c r="BE36" s="112"/>
      <c r="BF36" s="112"/>
      <c r="BG36" s="113"/>
      <c r="BH36" s="119">
        <f t="shared" si="11"/>
        <v>34</v>
      </c>
    </row>
    <row r="37" spans="1:60" ht="18" customHeight="1" thickBot="1">
      <c r="A37" s="428"/>
      <c r="B37" s="362" t="s">
        <v>24</v>
      </c>
      <c r="C37" s="363" t="s">
        <v>25</v>
      </c>
      <c r="D37" s="108" t="s">
        <v>84</v>
      </c>
      <c r="E37" s="109">
        <f>SUM(E38,E44)</f>
        <v>8</v>
      </c>
      <c r="F37" s="109">
        <f aca="true" t="shared" si="13" ref="F37:R37">SUM(F38,F44)</f>
        <v>8</v>
      </c>
      <c r="G37" s="109">
        <f t="shared" si="13"/>
        <v>8</v>
      </c>
      <c r="H37" s="109">
        <f t="shared" si="13"/>
        <v>8</v>
      </c>
      <c r="I37" s="109">
        <f t="shared" si="13"/>
        <v>8</v>
      </c>
      <c r="J37" s="109">
        <f t="shared" si="13"/>
        <v>8</v>
      </c>
      <c r="K37" s="109">
        <f t="shared" si="13"/>
        <v>8</v>
      </c>
      <c r="L37" s="109">
        <f t="shared" si="13"/>
        <v>8</v>
      </c>
      <c r="M37" s="109">
        <f t="shared" si="13"/>
        <v>8</v>
      </c>
      <c r="N37" s="109">
        <f t="shared" si="13"/>
        <v>8</v>
      </c>
      <c r="O37" s="109">
        <f t="shared" si="13"/>
        <v>8</v>
      </c>
      <c r="P37" s="109">
        <f t="shared" si="13"/>
        <v>8</v>
      </c>
      <c r="Q37" s="109">
        <f t="shared" si="13"/>
        <v>10</v>
      </c>
      <c r="R37" s="109">
        <f t="shared" si="13"/>
        <v>8</v>
      </c>
      <c r="S37" s="109"/>
      <c r="T37" s="109"/>
      <c r="U37" s="110"/>
      <c r="V37" s="106">
        <f t="shared" si="12"/>
        <v>114</v>
      </c>
      <c r="W37" s="110"/>
      <c r="X37" s="110"/>
      <c r="Y37" s="109">
        <f>SUM(Y38,Y39)</f>
        <v>4</v>
      </c>
      <c r="Z37" s="109">
        <f aca="true" t="shared" si="14" ref="Z37:AO37">SUM(Z38,Z39)</f>
        <v>4</v>
      </c>
      <c r="AA37" s="109">
        <f t="shared" si="14"/>
        <v>8</v>
      </c>
      <c r="AB37" s="109">
        <f t="shared" si="14"/>
        <v>8</v>
      </c>
      <c r="AC37" s="109">
        <f t="shared" si="14"/>
        <v>4</v>
      </c>
      <c r="AD37" s="109">
        <f t="shared" si="14"/>
        <v>8</v>
      </c>
      <c r="AE37" s="109">
        <f t="shared" si="14"/>
        <v>8</v>
      </c>
      <c r="AF37" s="109">
        <f t="shared" si="14"/>
        <v>8</v>
      </c>
      <c r="AG37" s="109">
        <f t="shared" si="14"/>
        <v>8</v>
      </c>
      <c r="AH37" s="109">
        <f t="shared" si="14"/>
        <v>8</v>
      </c>
      <c r="AI37" s="109">
        <f t="shared" si="14"/>
        <v>8</v>
      </c>
      <c r="AJ37" s="109">
        <f t="shared" si="14"/>
        <v>8</v>
      </c>
      <c r="AK37" s="109">
        <f t="shared" si="14"/>
        <v>8</v>
      </c>
      <c r="AL37" s="109">
        <f t="shared" si="14"/>
        <v>8</v>
      </c>
      <c r="AM37" s="109">
        <f t="shared" si="14"/>
        <v>8</v>
      </c>
      <c r="AN37" s="109">
        <f t="shared" si="14"/>
        <v>8</v>
      </c>
      <c r="AO37" s="109">
        <f t="shared" si="14"/>
        <v>8</v>
      </c>
      <c r="AP37" s="109">
        <f>SUM(AP38,AP39)</f>
        <v>36</v>
      </c>
      <c r="AQ37" s="109">
        <f>SUM(AQ38,AQ39)</f>
        <v>36</v>
      </c>
      <c r="AR37" s="109">
        <f>SUM(AR38,AR39)</f>
        <v>36</v>
      </c>
      <c r="AS37" s="109">
        <f>SUM(AS38,AS39)</f>
        <v>36</v>
      </c>
      <c r="AT37" s="109">
        <f>SUM(AT38,AT39)</f>
        <v>36</v>
      </c>
      <c r="AU37" s="109">
        <f>SUM(AU38,AU39)</f>
        <v>36</v>
      </c>
      <c r="AV37" s="110"/>
      <c r="AW37" s="87">
        <f t="shared" si="6"/>
        <v>340</v>
      </c>
      <c r="AX37" s="110"/>
      <c r="AY37" s="110"/>
      <c r="AZ37" s="110"/>
      <c r="BA37" s="110"/>
      <c r="BB37" s="110"/>
      <c r="BC37" s="110"/>
      <c r="BD37" s="110"/>
      <c r="BE37" s="110"/>
      <c r="BF37" s="110"/>
      <c r="BG37" s="111"/>
      <c r="BH37" s="89">
        <f>SUM(V37,AW37)</f>
        <v>454</v>
      </c>
    </row>
    <row r="38" spans="1:60" ht="95.25" customHeight="1">
      <c r="A38" s="428"/>
      <c r="B38" s="364" t="s">
        <v>32</v>
      </c>
      <c r="C38" s="365" t="s">
        <v>221</v>
      </c>
      <c r="D38" s="128" t="s">
        <v>84</v>
      </c>
      <c r="E38" s="223">
        <f aca="true" t="shared" si="15" ref="E38:T38">SUM(E39,E40)</f>
        <v>0</v>
      </c>
      <c r="F38" s="223">
        <f t="shared" si="15"/>
        <v>0</v>
      </c>
      <c r="G38" s="223">
        <f t="shared" si="15"/>
        <v>0</v>
      </c>
      <c r="H38" s="223">
        <f t="shared" si="15"/>
        <v>0</v>
      </c>
      <c r="I38" s="223">
        <f t="shared" si="15"/>
        <v>0</v>
      </c>
      <c r="J38" s="223">
        <f t="shared" si="15"/>
        <v>0</v>
      </c>
      <c r="K38" s="223">
        <f t="shared" si="15"/>
        <v>0</v>
      </c>
      <c r="L38" s="223">
        <f t="shared" si="15"/>
        <v>0</v>
      </c>
      <c r="M38" s="223">
        <f t="shared" si="15"/>
        <v>0</v>
      </c>
      <c r="N38" s="223">
        <f t="shared" si="15"/>
        <v>0</v>
      </c>
      <c r="O38" s="223">
        <f t="shared" si="15"/>
        <v>0</v>
      </c>
      <c r="P38" s="223">
        <f t="shared" si="15"/>
        <v>0</v>
      </c>
      <c r="Q38" s="223">
        <f t="shared" si="15"/>
        <v>0</v>
      </c>
      <c r="R38" s="223">
        <f t="shared" si="15"/>
        <v>0</v>
      </c>
      <c r="S38" s="223">
        <f t="shared" si="15"/>
        <v>0</v>
      </c>
      <c r="T38" s="223">
        <f t="shared" si="15"/>
        <v>0</v>
      </c>
      <c r="U38" s="98"/>
      <c r="V38" s="292">
        <f>SUM(V39,V40)</f>
        <v>0</v>
      </c>
      <c r="W38" s="116"/>
      <c r="X38" s="116"/>
      <c r="Y38" s="223">
        <f aca="true" t="shared" si="16" ref="Y38:AQ38">SUM(Y39,Y40)</f>
        <v>2</v>
      </c>
      <c r="Z38" s="223">
        <f t="shared" si="16"/>
        <v>2</v>
      </c>
      <c r="AA38" s="223">
        <f t="shared" si="16"/>
        <v>4</v>
      </c>
      <c r="AB38" s="223">
        <f t="shared" si="16"/>
        <v>4</v>
      </c>
      <c r="AC38" s="223">
        <f t="shared" si="16"/>
        <v>2</v>
      </c>
      <c r="AD38" s="223">
        <f t="shared" si="16"/>
        <v>4</v>
      </c>
      <c r="AE38" s="223">
        <f t="shared" si="16"/>
        <v>4</v>
      </c>
      <c r="AF38" s="223">
        <f t="shared" si="16"/>
        <v>4</v>
      </c>
      <c r="AG38" s="223">
        <f t="shared" si="16"/>
        <v>4</v>
      </c>
      <c r="AH38" s="223">
        <f t="shared" si="16"/>
        <v>4</v>
      </c>
      <c r="AI38" s="223">
        <f t="shared" si="16"/>
        <v>4</v>
      </c>
      <c r="AJ38" s="223">
        <f t="shared" si="16"/>
        <v>4</v>
      </c>
      <c r="AK38" s="223">
        <f t="shared" si="16"/>
        <v>4</v>
      </c>
      <c r="AL38" s="223">
        <f t="shared" si="16"/>
        <v>4</v>
      </c>
      <c r="AM38" s="223">
        <f t="shared" si="16"/>
        <v>4</v>
      </c>
      <c r="AN38" s="223">
        <f t="shared" si="16"/>
        <v>4</v>
      </c>
      <c r="AO38" s="223">
        <f t="shared" si="16"/>
        <v>4</v>
      </c>
      <c r="AP38" s="223">
        <f t="shared" si="16"/>
        <v>36</v>
      </c>
      <c r="AQ38" s="223">
        <f t="shared" si="16"/>
        <v>36</v>
      </c>
      <c r="AR38" s="223">
        <f>SUM(AR39,AR40:AR41)</f>
        <v>36</v>
      </c>
      <c r="AS38" s="223">
        <f>SUM(AS39,AS40:AS41)</f>
        <v>36</v>
      </c>
      <c r="AT38" s="223">
        <f>SUM(AT39,AT40:AT41)</f>
        <v>36</v>
      </c>
      <c r="AU38" s="223">
        <f>SUM(AU39,AU40:AU41)</f>
        <v>36</v>
      </c>
      <c r="AV38" s="98"/>
      <c r="AW38" s="99">
        <f>SUM(AW39,AW40)</f>
        <v>134</v>
      </c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288">
        <f>SUM(E38:T38,Y38:AU38)</f>
        <v>278</v>
      </c>
    </row>
    <row r="39" spans="1:60" ht="27" customHeight="1">
      <c r="A39" s="428"/>
      <c r="B39" s="136" t="s">
        <v>33</v>
      </c>
      <c r="C39" s="137" t="s">
        <v>220</v>
      </c>
      <c r="D39" s="14" t="s">
        <v>84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2"/>
      <c r="V39" s="93">
        <f>SUM(E39:T39)</f>
        <v>0</v>
      </c>
      <c r="W39" s="112"/>
      <c r="X39" s="112"/>
      <c r="Y39" s="91">
        <v>2</v>
      </c>
      <c r="Z39" s="91">
        <v>2</v>
      </c>
      <c r="AA39" s="91">
        <v>4</v>
      </c>
      <c r="AB39" s="91">
        <v>4</v>
      </c>
      <c r="AC39" s="91">
        <v>2</v>
      </c>
      <c r="AD39" s="91">
        <v>4</v>
      </c>
      <c r="AE39" s="91">
        <v>4</v>
      </c>
      <c r="AF39" s="91">
        <v>4</v>
      </c>
      <c r="AG39" s="91">
        <v>4</v>
      </c>
      <c r="AH39" s="91">
        <v>4</v>
      </c>
      <c r="AI39" s="91">
        <v>4</v>
      </c>
      <c r="AJ39" s="91">
        <v>4</v>
      </c>
      <c r="AK39" s="91">
        <v>4</v>
      </c>
      <c r="AL39" s="91">
        <v>4</v>
      </c>
      <c r="AM39" s="91">
        <v>4</v>
      </c>
      <c r="AN39" s="91">
        <v>4</v>
      </c>
      <c r="AO39" s="91">
        <v>4</v>
      </c>
      <c r="AP39" s="94"/>
      <c r="AQ39" s="94"/>
      <c r="AR39" s="94"/>
      <c r="AS39" s="94"/>
      <c r="AT39" s="94"/>
      <c r="AU39" s="94"/>
      <c r="AV39" s="92" t="s">
        <v>47</v>
      </c>
      <c r="AW39" s="263">
        <f t="shared" si="6"/>
        <v>62</v>
      </c>
      <c r="AX39" s="112"/>
      <c r="AY39" s="112"/>
      <c r="AZ39" s="112"/>
      <c r="BA39" s="112"/>
      <c r="BB39" s="112"/>
      <c r="BC39" s="112"/>
      <c r="BD39" s="112"/>
      <c r="BE39" s="112"/>
      <c r="BF39" s="112"/>
      <c r="BG39" s="113"/>
      <c r="BH39" s="119">
        <f>SUM(E39:T39,Y39:AU39)</f>
        <v>62</v>
      </c>
    </row>
    <row r="40" spans="1:60" ht="18.75" customHeight="1">
      <c r="A40" s="428"/>
      <c r="B40" s="359" t="s">
        <v>222</v>
      </c>
      <c r="C40" s="360" t="s">
        <v>144</v>
      </c>
      <c r="D40" s="14" t="s">
        <v>84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61"/>
      <c r="T40" s="61"/>
      <c r="U40" s="103"/>
      <c r="V40" s="287">
        <f>SUM(E40:R40)</f>
        <v>0</v>
      </c>
      <c r="W40" s="125"/>
      <c r="X40" s="125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104">
        <v>36</v>
      </c>
      <c r="AQ40" s="104">
        <v>36</v>
      </c>
      <c r="AR40" s="104"/>
      <c r="AS40" s="104"/>
      <c r="AT40" s="104"/>
      <c r="AU40" s="104"/>
      <c r="AV40" s="92"/>
      <c r="AW40" s="290">
        <f>SUM(Y40:AQ40)</f>
        <v>72</v>
      </c>
      <c r="AX40" s="112"/>
      <c r="AY40" s="112"/>
      <c r="AZ40" s="112"/>
      <c r="BA40" s="112"/>
      <c r="BB40" s="112"/>
      <c r="BC40" s="112"/>
      <c r="BD40" s="112"/>
      <c r="BE40" s="112"/>
      <c r="BF40" s="112"/>
      <c r="BG40" s="113"/>
      <c r="BH40" s="293">
        <f>SUM(V40,AW40)</f>
        <v>72</v>
      </c>
    </row>
    <row r="41" spans="1:60" ht="27" customHeight="1">
      <c r="A41" s="428"/>
      <c r="B41" s="136" t="s">
        <v>223</v>
      </c>
      <c r="C41" s="137" t="s">
        <v>219</v>
      </c>
      <c r="D41" s="14" t="s">
        <v>84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2"/>
      <c r="V41" s="93">
        <f aca="true" t="shared" si="17" ref="V41:V47">SUM(E41:T41)</f>
        <v>0</v>
      </c>
      <c r="W41" s="112"/>
      <c r="X41" s="112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4"/>
      <c r="AQ41" s="94"/>
      <c r="AR41" s="94">
        <v>36</v>
      </c>
      <c r="AS41" s="94">
        <v>36</v>
      </c>
      <c r="AT41" s="94">
        <v>36</v>
      </c>
      <c r="AU41" s="94">
        <v>36</v>
      </c>
      <c r="AV41" s="92"/>
      <c r="AW41" s="263">
        <f aca="true" t="shared" si="18" ref="AW41:AW47">SUM(Y41:AU41)</f>
        <v>144</v>
      </c>
      <c r="AX41" s="112"/>
      <c r="AY41" s="112"/>
      <c r="AZ41" s="112"/>
      <c r="BA41" s="112"/>
      <c r="BB41" s="112"/>
      <c r="BC41" s="112"/>
      <c r="BD41" s="112"/>
      <c r="BE41" s="112"/>
      <c r="BF41" s="112"/>
      <c r="BG41" s="113"/>
      <c r="BH41" s="119">
        <f>SUM(E41:T41,Y41:AU41)</f>
        <v>144</v>
      </c>
    </row>
    <row r="42" spans="1:60" ht="19.5" customHeight="1" hidden="1">
      <c r="A42" s="428"/>
      <c r="B42" s="136" t="s">
        <v>40</v>
      </c>
      <c r="C42" s="137" t="s">
        <v>107</v>
      </c>
      <c r="D42" s="138" t="s">
        <v>84</v>
      </c>
      <c r="E42" s="139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03"/>
      <c r="V42" s="93">
        <f t="shared" si="17"/>
        <v>0</v>
      </c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04"/>
      <c r="AQ42" s="104"/>
      <c r="AR42" s="104"/>
      <c r="AS42" s="104"/>
      <c r="AT42" s="104"/>
      <c r="AU42" s="104"/>
      <c r="AV42" s="103" t="s">
        <v>51</v>
      </c>
      <c r="AW42" s="263">
        <f t="shared" si="18"/>
        <v>0</v>
      </c>
      <c r="AX42" s="125"/>
      <c r="AY42" s="125"/>
      <c r="AZ42" s="125"/>
      <c r="BA42" s="125"/>
      <c r="BB42" s="125"/>
      <c r="BC42" s="125"/>
      <c r="BD42" s="125"/>
      <c r="BE42" s="125"/>
      <c r="BF42" s="125"/>
      <c r="BG42" s="254"/>
      <c r="BH42" s="119">
        <f aca="true" t="shared" si="19" ref="BH42:BH47">SUM(E42:T42,Y42:AU42)</f>
        <v>0</v>
      </c>
    </row>
    <row r="43" spans="1:60" ht="19.5" customHeight="1" hidden="1">
      <c r="A43" s="428"/>
      <c r="B43" s="130" t="s">
        <v>41</v>
      </c>
      <c r="C43" s="252" t="s">
        <v>39</v>
      </c>
      <c r="D43" s="131" t="s">
        <v>84</v>
      </c>
      <c r="E43" s="132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97"/>
      <c r="V43" s="134">
        <f t="shared" si="17"/>
        <v>0</v>
      </c>
      <c r="W43" s="114"/>
      <c r="X43" s="114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01"/>
      <c r="AQ43" s="101"/>
      <c r="AR43" s="101"/>
      <c r="AS43" s="101"/>
      <c r="AT43" s="101"/>
      <c r="AU43" s="101"/>
      <c r="AV43" s="97"/>
      <c r="AW43" s="290">
        <f t="shared" si="18"/>
        <v>0</v>
      </c>
      <c r="AX43" s="114"/>
      <c r="AY43" s="114"/>
      <c r="AZ43" s="114"/>
      <c r="BA43" s="114"/>
      <c r="BB43" s="114"/>
      <c r="BC43" s="114"/>
      <c r="BD43" s="114"/>
      <c r="BE43" s="114"/>
      <c r="BF43" s="114"/>
      <c r="BG43" s="219"/>
      <c r="BH43" s="122">
        <f t="shared" si="19"/>
        <v>0</v>
      </c>
    </row>
    <row r="44" spans="1:60" ht="19.5" customHeight="1" hidden="1">
      <c r="A44" s="428"/>
      <c r="B44" s="436" t="s">
        <v>29</v>
      </c>
      <c r="C44" s="444" t="s">
        <v>99</v>
      </c>
      <c r="D44" s="164" t="s">
        <v>84</v>
      </c>
      <c r="E44" s="223">
        <f aca="true" t="shared" si="20" ref="E44:R44">SUM(E46,E50)</f>
        <v>8</v>
      </c>
      <c r="F44" s="223">
        <f t="shared" si="20"/>
        <v>8</v>
      </c>
      <c r="G44" s="223">
        <f t="shared" si="20"/>
        <v>8</v>
      </c>
      <c r="H44" s="223">
        <f t="shared" si="20"/>
        <v>8</v>
      </c>
      <c r="I44" s="223">
        <f t="shared" si="20"/>
        <v>8</v>
      </c>
      <c r="J44" s="223">
        <f t="shared" si="20"/>
        <v>8</v>
      </c>
      <c r="K44" s="223">
        <f t="shared" si="20"/>
        <v>8</v>
      </c>
      <c r="L44" s="223">
        <f t="shared" si="20"/>
        <v>8</v>
      </c>
      <c r="M44" s="223">
        <f t="shared" si="20"/>
        <v>8</v>
      </c>
      <c r="N44" s="223">
        <f t="shared" si="20"/>
        <v>8</v>
      </c>
      <c r="O44" s="223">
        <f t="shared" si="20"/>
        <v>8</v>
      </c>
      <c r="P44" s="223">
        <f t="shared" si="20"/>
        <v>8</v>
      </c>
      <c r="Q44" s="223">
        <f t="shared" si="20"/>
        <v>10</v>
      </c>
      <c r="R44" s="223">
        <f t="shared" si="20"/>
        <v>8</v>
      </c>
      <c r="S44" s="223"/>
      <c r="T44" s="223"/>
      <c r="U44" s="98"/>
      <c r="V44" s="166">
        <f t="shared" si="17"/>
        <v>114</v>
      </c>
      <c r="W44" s="116"/>
      <c r="X44" s="116"/>
      <c r="Y44" s="223">
        <f aca="true" t="shared" si="21" ref="Y44:AU44">SUM(Y46,Y50)</f>
        <v>6</v>
      </c>
      <c r="Z44" s="223">
        <f t="shared" si="21"/>
        <v>4</v>
      </c>
      <c r="AA44" s="223">
        <f t="shared" si="21"/>
        <v>6</v>
      </c>
      <c r="AB44" s="223">
        <f t="shared" si="21"/>
        <v>4</v>
      </c>
      <c r="AC44" s="223">
        <f t="shared" si="21"/>
        <v>6</v>
      </c>
      <c r="AD44" s="223">
        <f t="shared" si="21"/>
        <v>4</v>
      </c>
      <c r="AE44" s="223">
        <f t="shared" si="21"/>
        <v>6</v>
      </c>
      <c r="AF44" s="223">
        <f t="shared" si="21"/>
        <v>4</v>
      </c>
      <c r="AG44" s="223">
        <f t="shared" si="21"/>
        <v>6</v>
      </c>
      <c r="AH44" s="223">
        <f t="shared" si="21"/>
        <v>4</v>
      </c>
      <c r="AI44" s="223">
        <f t="shared" si="21"/>
        <v>6</v>
      </c>
      <c r="AJ44" s="223">
        <f t="shared" si="21"/>
        <v>2</v>
      </c>
      <c r="AK44" s="223">
        <f t="shared" si="21"/>
        <v>6</v>
      </c>
      <c r="AL44" s="223">
        <f t="shared" si="21"/>
        <v>6</v>
      </c>
      <c r="AM44" s="223">
        <f t="shared" si="21"/>
        <v>6</v>
      </c>
      <c r="AN44" s="223">
        <f t="shared" si="21"/>
        <v>6</v>
      </c>
      <c r="AO44" s="223">
        <f t="shared" si="21"/>
        <v>6</v>
      </c>
      <c r="AP44" s="215">
        <f t="shared" si="21"/>
        <v>6</v>
      </c>
      <c r="AQ44" s="215">
        <f t="shared" si="21"/>
        <v>6</v>
      </c>
      <c r="AR44" s="215">
        <f t="shared" si="21"/>
        <v>0</v>
      </c>
      <c r="AS44" s="215">
        <f t="shared" si="21"/>
        <v>36</v>
      </c>
      <c r="AT44" s="215">
        <f t="shared" si="21"/>
        <v>36</v>
      </c>
      <c r="AU44" s="215">
        <f t="shared" si="21"/>
        <v>36</v>
      </c>
      <c r="AV44" s="98" t="s">
        <v>102</v>
      </c>
      <c r="AW44" s="263">
        <f t="shared" si="18"/>
        <v>208</v>
      </c>
      <c r="AX44" s="116"/>
      <c r="AY44" s="116"/>
      <c r="AZ44" s="116"/>
      <c r="BA44" s="116"/>
      <c r="BB44" s="116"/>
      <c r="BC44" s="116"/>
      <c r="BD44" s="116"/>
      <c r="BE44" s="116"/>
      <c r="BF44" s="116"/>
      <c r="BG44" s="117"/>
      <c r="BH44" s="119">
        <f t="shared" si="19"/>
        <v>322</v>
      </c>
    </row>
    <row r="45" spans="1:60" ht="19.5" customHeight="1" hidden="1">
      <c r="A45" s="428"/>
      <c r="B45" s="437"/>
      <c r="C45" s="445"/>
      <c r="D45" s="23" t="s">
        <v>85</v>
      </c>
      <c r="E45" s="120">
        <f>E47</f>
        <v>4</v>
      </c>
      <c r="F45" s="120">
        <f aca="true" t="shared" si="22" ref="F45:R45">F47</f>
        <v>4</v>
      </c>
      <c r="G45" s="120">
        <f t="shared" si="22"/>
        <v>4</v>
      </c>
      <c r="H45" s="120">
        <f t="shared" si="22"/>
        <v>4</v>
      </c>
      <c r="I45" s="120">
        <f t="shared" si="22"/>
        <v>4</v>
      </c>
      <c r="J45" s="120">
        <f t="shared" si="22"/>
        <v>4</v>
      </c>
      <c r="K45" s="120">
        <f t="shared" si="22"/>
        <v>4</v>
      </c>
      <c r="L45" s="120">
        <f t="shared" si="22"/>
        <v>4</v>
      </c>
      <c r="M45" s="120">
        <f t="shared" si="22"/>
        <v>4</v>
      </c>
      <c r="N45" s="120">
        <f t="shared" si="22"/>
        <v>4</v>
      </c>
      <c r="O45" s="120">
        <f t="shared" si="22"/>
        <v>4</v>
      </c>
      <c r="P45" s="120">
        <f t="shared" si="22"/>
        <v>4</v>
      </c>
      <c r="Q45" s="120">
        <f t="shared" si="22"/>
        <v>5</v>
      </c>
      <c r="R45" s="120">
        <f t="shared" si="22"/>
        <v>4</v>
      </c>
      <c r="S45" s="120"/>
      <c r="T45" s="120"/>
      <c r="U45" s="92"/>
      <c r="V45" s="95">
        <f t="shared" si="17"/>
        <v>57</v>
      </c>
      <c r="W45" s="112"/>
      <c r="X45" s="112"/>
      <c r="Y45" s="120">
        <f aca="true" t="shared" si="23" ref="Y45:AQ45">Y47</f>
        <v>3</v>
      </c>
      <c r="Z45" s="120">
        <f t="shared" si="23"/>
        <v>2</v>
      </c>
      <c r="AA45" s="120">
        <f t="shared" si="23"/>
        <v>3</v>
      </c>
      <c r="AB45" s="120">
        <f t="shared" si="23"/>
        <v>2</v>
      </c>
      <c r="AC45" s="120">
        <f t="shared" si="23"/>
        <v>3</v>
      </c>
      <c r="AD45" s="120">
        <f t="shared" si="23"/>
        <v>2</v>
      </c>
      <c r="AE45" s="120">
        <f t="shared" si="23"/>
        <v>3</v>
      </c>
      <c r="AF45" s="120">
        <f t="shared" si="23"/>
        <v>2</v>
      </c>
      <c r="AG45" s="120">
        <f t="shared" si="23"/>
        <v>3</v>
      </c>
      <c r="AH45" s="120">
        <f t="shared" si="23"/>
        <v>2</v>
      </c>
      <c r="AI45" s="120">
        <f t="shared" si="23"/>
        <v>3</v>
      </c>
      <c r="AJ45" s="120">
        <f t="shared" si="23"/>
        <v>1</v>
      </c>
      <c r="AK45" s="120">
        <f t="shared" si="23"/>
        <v>3</v>
      </c>
      <c r="AL45" s="120">
        <f t="shared" si="23"/>
        <v>3</v>
      </c>
      <c r="AM45" s="120">
        <f t="shared" si="23"/>
        <v>3</v>
      </c>
      <c r="AN45" s="120">
        <f t="shared" si="23"/>
        <v>3</v>
      </c>
      <c r="AO45" s="120">
        <f t="shared" si="23"/>
        <v>3</v>
      </c>
      <c r="AP45" s="121">
        <f t="shared" si="23"/>
        <v>3</v>
      </c>
      <c r="AQ45" s="121">
        <f t="shared" si="23"/>
        <v>3</v>
      </c>
      <c r="AR45" s="121">
        <f>AR47</f>
        <v>0</v>
      </c>
      <c r="AS45" s="121">
        <f>AS47</f>
        <v>0</v>
      </c>
      <c r="AT45" s="121">
        <f>AT47</f>
        <v>0</v>
      </c>
      <c r="AU45" s="121">
        <f>AU47</f>
        <v>0</v>
      </c>
      <c r="AV45" s="92"/>
      <c r="AW45" s="290">
        <f t="shared" si="18"/>
        <v>50</v>
      </c>
      <c r="AX45" s="112"/>
      <c r="AY45" s="112"/>
      <c r="AZ45" s="112"/>
      <c r="BA45" s="112"/>
      <c r="BB45" s="112"/>
      <c r="BC45" s="112"/>
      <c r="BD45" s="112"/>
      <c r="BE45" s="112"/>
      <c r="BF45" s="112"/>
      <c r="BG45" s="113"/>
      <c r="BH45" s="122">
        <f t="shared" si="19"/>
        <v>107</v>
      </c>
    </row>
    <row r="46" spans="1:60" ht="12.75" customHeight="1" hidden="1">
      <c r="A46" s="428"/>
      <c r="B46" s="418" t="s">
        <v>30</v>
      </c>
      <c r="C46" s="420" t="s">
        <v>31</v>
      </c>
      <c r="D46" s="14" t="s">
        <v>84</v>
      </c>
      <c r="E46" s="90">
        <v>8</v>
      </c>
      <c r="F46" s="90">
        <v>8</v>
      </c>
      <c r="G46" s="90">
        <v>8</v>
      </c>
      <c r="H46" s="90">
        <v>8</v>
      </c>
      <c r="I46" s="90">
        <v>8</v>
      </c>
      <c r="J46" s="90">
        <v>8</v>
      </c>
      <c r="K46" s="90">
        <v>8</v>
      </c>
      <c r="L46" s="90">
        <v>8</v>
      </c>
      <c r="M46" s="90">
        <v>8</v>
      </c>
      <c r="N46" s="90">
        <v>8</v>
      </c>
      <c r="O46" s="90">
        <v>8</v>
      </c>
      <c r="P46" s="90">
        <v>8</v>
      </c>
      <c r="Q46" s="90">
        <v>10</v>
      </c>
      <c r="R46" s="90">
        <v>8</v>
      </c>
      <c r="S46" s="90"/>
      <c r="T46" s="90"/>
      <c r="U46" s="92" t="s">
        <v>51</v>
      </c>
      <c r="V46" s="93">
        <f t="shared" si="17"/>
        <v>114</v>
      </c>
      <c r="W46" s="112"/>
      <c r="X46" s="112"/>
      <c r="Y46" s="91">
        <v>6</v>
      </c>
      <c r="Z46" s="91">
        <v>4</v>
      </c>
      <c r="AA46" s="91">
        <v>6</v>
      </c>
      <c r="AB46" s="91">
        <v>4</v>
      </c>
      <c r="AC46" s="91">
        <v>6</v>
      </c>
      <c r="AD46" s="91">
        <v>4</v>
      </c>
      <c r="AE46" s="91">
        <v>6</v>
      </c>
      <c r="AF46" s="91">
        <v>4</v>
      </c>
      <c r="AG46" s="91">
        <v>6</v>
      </c>
      <c r="AH46" s="91">
        <v>4</v>
      </c>
      <c r="AI46" s="91">
        <v>6</v>
      </c>
      <c r="AJ46" s="91">
        <v>2</v>
      </c>
      <c r="AK46" s="91">
        <v>6</v>
      </c>
      <c r="AL46" s="91">
        <v>6</v>
      </c>
      <c r="AM46" s="91">
        <v>6</v>
      </c>
      <c r="AN46" s="91">
        <v>6</v>
      </c>
      <c r="AO46" s="91">
        <v>6</v>
      </c>
      <c r="AP46" s="94">
        <v>6</v>
      </c>
      <c r="AQ46" s="94">
        <v>6</v>
      </c>
      <c r="AR46" s="94"/>
      <c r="AS46" s="94"/>
      <c r="AT46" s="94"/>
      <c r="AU46" s="94"/>
      <c r="AV46" s="92" t="s">
        <v>47</v>
      </c>
      <c r="AW46" s="263">
        <f t="shared" si="18"/>
        <v>100</v>
      </c>
      <c r="AX46" s="112"/>
      <c r="AY46" s="112"/>
      <c r="AZ46" s="112"/>
      <c r="BA46" s="112"/>
      <c r="BB46" s="112"/>
      <c r="BC46" s="112"/>
      <c r="BD46" s="112"/>
      <c r="BE46" s="112"/>
      <c r="BF46" s="112"/>
      <c r="BG46" s="113"/>
      <c r="BH46" s="119">
        <f t="shared" si="19"/>
        <v>214</v>
      </c>
    </row>
    <row r="47" spans="1:60" ht="12.75" customHeight="1" hidden="1">
      <c r="A47" s="428"/>
      <c r="B47" s="419"/>
      <c r="C47" s="421"/>
      <c r="D47" s="17" t="s">
        <v>85</v>
      </c>
      <c r="E47" s="55">
        <v>4</v>
      </c>
      <c r="F47" s="55">
        <v>4</v>
      </c>
      <c r="G47" s="55">
        <v>4</v>
      </c>
      <c r="H47" s="55">
        <v>4</v>
      </c>
      <c r="I47" s="55">
        <v>4</v>
      </c>
      <c r="J47" s="55">
        <v>4</v>
      </c>
      <c r="K47" s="55">
        <v>4</v>
      </c>
      <c r="L47" s="55">
        <v>4</v>
      </c>
      <c r="M47" s="55">
        <v>4</v>
      </c>
      <c r="N47" s="55">
        <v>4</v>
      </c>
      <c r="O47" s="55">
        <v>4</v>
      </c>
      <c r="P47" s="55">
        <v>4</v>
      </c>
      <c r="Q47" s="55">
        <v>5</v>
      </c>
      <c r="R47" s="55">
        <v>4</v>
      </c>
      <c r="S47" s="55"/>
      <c r="T47" s="55"/>
      <c r="U47" s="92"/>
      <c r="V47" s="95">
        <f t="shared" si="17"/>
        <v>57</v>
      </c>
      <c r="W47" s="112"/>
      <c r="X47" s="112"/>
      <c r="Y47" s="55">
        <v>3</v>
      </c>
      <c r="Z47" s="55">
        <v>2</v>
      </c>
      <c r="AA47" s="55">
        <v>3</v>
      </c>
      <c r="AB47" s="55">
        <v>2</v>
      </c>
      <c r="AC47" s="55">
        <v>3</v>
      </c>
      <c r="AD47" s="55">
        <v>2</v>
      </c>
      <c r="AE47" s="55">
        <v>3</v>
      </c>
      <c r="AF47" s="55">
        <v>2</v>
      </c>
      <c r="AG47" s="55">
        <v>3</v>
      </c>
      <c r="AH47" s="55">
        <v>2</v>
      </c>
      <c r="AI47" s="55">
        <v>3</v>
      </c>
      <c r="AJ47" s="55">
        <v>1</v>
      </c>
      <c r="AK47" s="55">
        <v>3</v>
      </c>
      <c r="AL47" s="55">
        <v>3</v>
      </c>
      <c r="AM47" s="55">
        <v>3</v>
      </c>
      <c r="AN47" s="55">
        <v>3</v>
      </c>
      <c r="AO47" s="55">
        <v>3</v>
      </c>
      <c r="AP47" s="94">
        <v>3</v>
      </c>
      <c r="AQ47" s="94">
        <v>3</v>
      </c>
      <c r="AR47" s="94"/>
      <c r="AS47" s="94"/>
      <c r="AT47" s="94"/>
      <c r="AU47" s="94"/>
      <c r="AV47" s="92"/>
      <c r="AW47" s="290">
        <f t="shared" si="18"/>
        <v>50</v>
      </c>
      <c r="AX47" s="112"/>
      <c r="AY47" s="112"/>
      <c r="AZ47" s="112"/>
      <c r="BA47" s="112"/>
      <c r="BB47" s="112"/>
      <c r="BC47" s="112"/>
      <c r="BD47" s="112"/>
      <c r="BE47" s="112"/>
      <c r="BF47" s="112"/>
      <c r="BG47" s="113"/>
      <c r="BH47" s="122">
        <f t="shared" si="19"/>
        <v>107</v>
      </c>
    </row>
    <row r="48" spans="1:60" ht="12.75" customHeight="1" hidden="1">
      <c r="A48" s="428"/>
      <c r="B48" s="418"/>
      <c r="C48" s="420"/>
      <c r="D48" s="14" t="s">
        <v>84</v>
      </c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2"/>
      <c r="V48" s="91"/>
      <c r="W48" s="112"/>
      <c r="X48" s="112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4"/>
      <c r="AQ48" s="94"/>
      <c r="AR48" s="94"/>
      <c r="AS48" s="94"/>
      <c r="AT48" s="94"/>
      <c r="AU48" s="94"/>
      <c r="AV48" s="92"/>
      <c r="AW48" s="123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124"/>
    </row>
    <row r="49" spans="1:60" ht="12.75" customHeight="1" hidden="1">
      <c r="A49" s="428"/>
      <c r="B49" s="419"/>
      <c r="C49" s="421"/>
      <c r="D49" s="14" t="s">
        <v>85</v>
      </c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/>
      <c r="V49" s="91"/>
      <c r="W49" s="112"/>
      <c r="X49" s="112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4"/>
      <c r="AQ49" s="94"/>
      <c r="AR49" s="94"/>
      <c r="AS49" s="94"/>
      <c r="AT49" s="94"/>
      <c r="AU49" s="94"/>
      <c r="AV49" s="92"/>
      <c r="AW49" s="123"/>
      <c r="AX49" s="112"/>
      <c r="AY49" s="112"/>
      <c r="AZ49" s="112"/>
      <c r="BA49" s="112"/>
      <c r="BB49" s="112"/>
      <c r="BC49" s="112"/>
      <c r="BD49" s="112"/>
      <c r="BE49" s="112"/>
      <c r="BF49" s="112"/>
      <c r="BG49" s="113"/>
      <c r="BH49" s="124"/>
    </row>
    <row r="50" spans="1:60" ht="12.75" customHeight="1" hidden="1">
      <c r="A50" s="428"/>
      <c r="B50" s="136" t="s">
        <v>42</v>
      </c>
      <c r="C50" s="137" t="s">
        <v>34</v>
      </c>
      <c r="D50" s="14" t="s">
        <v>84</v>
      </c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103"/>
      <c r="V50" s="127"/>
      <c r="W50" s="125"/>
      <c r="X50" s="125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104"/>
      <c r="AQ50" s="104"/>
      <c r="AR50" s="104"/>
      <c r="AS50" s="104">
        <v>36</v>
      </c>
      <c r="AT50" s="104">
        <v>36</v>
      </c>
      <c r="AU50" s="104">
        <v>36</v>
      </c>
      <c r="AV50" s="103" t="s">
        <v>50</v>
      </c>
      <c r="AW50" s="213">
        <f>SUM(Y50:AU50)</f>
        <v>108</v>
      </c>
      <c r="AX50" s="125"/>
      <c r="AY50" s="125"/>
      <c r="AZ50" s="125"/>
      <c r="BA50" s="125"/>
      <c r="BB50" s="125"/>
      <c r="BC50" s="125"/>
      <c r="BD50" s="125"/>
      <c r="BE50" s="125"/>
      <c r="BF50" s="125"/>
      <c r="BG50" s="141"/>
      <c r="BH50" s="214">
        <f>SUM(E50:T50,Y50:AU50)</f>
        <v>108</v>
      </c>
    </row>
    <row r="51" spans="1:60" ht="12.75" customHeight="1" hidden="1">
      <c r="A51" s="428"/>
      <c r="B51" s="136" t="s">
        <v>43</v>
      </c>
      <c r="C51" s="137"/>
      <c r="D51" s="138" t="s">
        <v>84</v>
      </c>
      <c r="E51" s="139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97"/>
      <c r="V51" s="140"/>
      <c r="W51" s="114"/>
      <c r="X51" s="114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01"/>
      <c r="AQ51" s="101"/>
      <c r="AR51" s="101"/>
      <c r="AS51" s="101"/>
      <c r="AT51" s="101"/>
      <c r="AU51" s="101"/>
      <c r="AV51" s="97"/>
      <c r="AW51" s="140"/>
      <c r="AX51" s="114"/>
      <c r="AY51" s="114"/>
      <c r="AZ51" s="114"/>
      <c r="BA51" s="114"/>
      <c r="BB51" s="114"/>
      <c r="BC51" s="114"/>
      <c r="BD51" s="114"/>
      <c r="BE51" s="114"/>
      <c r="BF51" s="114"/>
      <c r="BG51" s="219"/>
      <c r="BH51" s="220"/>
    </row>
    <row r="52" spans="1:60" ht="12.75" customHeight="1" hidden="1">
      <c r="A52" s="428"/>
      <c r="B52" s="422" t="s">
        <v>86</v>
      </c>
      <c r="C52" s="423"/>
      <c r="D52" s="424"/>
      <c r="E52" s="129">
        <f aca="true" t="shared" si="24" ref="E52:R52">SUM(E8,E14,E20,E23)</f>
        <v>36</v>
      </c>
      <c r="F52" s="129">
        <f t="shared" si="24"/>
        <v>36</v>
      </c>
      <c r="G52" s="129">
        <f t="shared" si="24"/>
        <v>36</v>
      </c>
      <c r="H52" s="129">
        <f t="shared" si="24"/>
        <v>36</v>
      </c>
      <c r="I52" s="129">
        <f t="shared" si="24"/>
        <v>36</v>
      </c>
      <c r="J52" s="129">
        <f t="shared" si="24"/>
        <v>36</v>
      </c>
      <c r="K52" s="129">
        <f t="shared" si="24"/>
        <v>36</v>
      </c>
      <c r="L52" s="129">
        <f t="shared" si="24"/>
        <v>36</v>
      </c>
      <c r="M52" s="129">
        <f t="shared" si="24"/>
        <v>36</v>
      </c>
      <c r="N52" s="129">
        <f t="shared" si="24"/>
        <v>36</v>
      </c>
      <c r="O52" s="129">
        <f t="shared" si="24"/>
        <v>36</v>
      </c>
      <c r="P52" s="129">
        <f t="shared" si="24"/>
        <v>36</v>
      </c>
      <c r="Q52" s="129">
        <f t="shared" si="24"/>
        <v>36</v>
      </c>
      <c r="R52" s="129">
        <f t="shared" si="24"/>
        <v>36</v>
      </c>
      <c r="S52" s="129"/>
      <c r="T52" s="129"/>
      <c r="U52" s="98" t="s">
        <v>108</v>
      </c>
      <c r="V52" s="142">
        <f>SUM(E52:T52)</f>
        <v>504</v>
      </c>
      <c r="W52" s="116"/>
      <c r="X52" s="116"/>
      <c r="Y52" s="129">
        <f aca="true" t="shared" si="25" ref="Y52:AU52">SUM(Y8,Y14,Y20,Y23)</f>
        <v>36</v>
      </c>
      <c r="Z52" s="129">
        <f t="shared" si="25"/>
        <v>36</v>
      </c>
      <c r="AA52" s="129">
        <f t="shared" si="25"/>
        <v>36</v>
      </c>
      <c r="AB52" s="129">
        <f t="shared" si="25"/>
        <v>36</v>
      </c>
      <c r="AC52" s="129">
        <f t="shared" si="25"/>
        <v>36</v>
      </c>
      <c r="AD52" s="129">
        <f t="shared" si="25"/>
        <v>36</v>
      </c>
      <c r="AE52" s="129">
        <f t="shared" si="25"/>
        <v>36</v>
      </c>
      <c r="AF52" s="129">
        <f t="shared" si="25"/>
        <v>36</v>
      </c>
      <c r="AG52" s="129">
        <f t="shared" si="25"/>
        <v>36</v>
      </c>
      <c r="AH52" s="129">
        <f t="shared" si="25"/>
        <v>36</v>
      </c>
      <c r="AI52" s="129">
        <f t="shared" si="25"/>
        <v>36</v>
      </c>
      <c r="AJ52" s="129">
        <f t="shared" si="25"/>
        <v>36</v>
      </c>
      <c r="AK52" s="129">
        <f t="shared" si="25"/>
        <v>36</v>
      </c>
      <c r="AL52" s="129">
        <f t="shared" si="25"/>
        <v>36</v>
      </c>
      <c r="AM52" s="129">
        <f t="shared" si="25"/>
        <v>36</v>
      </c>
      <c r="AN52" s="129">
        <f t="shared" si="25"/>
        <v>36</v>
      </c>
      <c r="AO52" s="129">
        <f t="shared" si="25"/>
        <v>36</v>
      </c>
      <c r="AP52" s="215">
        <f t="shared" si="25"/>
        <v>36</v>
      </c>
      <c r="AQ52" s="215">
        <f t="shared" si="25"/>
        <v>36</v>
      </c>
      <c r="AR52" s="215">
        <f t="shared" si="25"/>
        <v>36</v>
      </c>
      <c r="AS52" s="215">
        <f t="shared" si="25"/>
        <v>36</v>
      </c>
      <c r="AT52" s="215">
        <f t="shared" si="25"/>
        <v>36</v>
      </c>
      <c r="AU52" s="215">
        <f t="shared" si="25"/>
        <v>36</v>
      </c>
      <c r="AV52" s="98" t="s">
        <v>109</v>
      </c>
      <c r="AW52" s="216">
        <f>SUM(Y52:AU52)</f>
        <v>828</v>
      </c>
      <c r="AX52" s="116"/>
      <c r="AY52" s="116"/>
      <c r="AZ52" s="116"/>
      <c r="BA52" s="116"/>
      <c r="BB52" s="116"/>
      <c r="BC52" s="116"/>
      <c r="BD52" s="116"/>
      <c r="BE52" s="116"/>
      <c r="BF52" s="116"/>
      <c r="BG52" s="217"/>
      <c r="BH52" s="218">
        <f>SUM(V52,AW52)</f>
        <v>1332</v>
      </c>
    </row>
    <row r="53" spans="1:60" ht="12.75" customHeight="1" hidden="1">
      <c r="A53" s="428"/>
      <c r="B53" s="438" t="s">
        <v>87</v>
      </c>
      <c r="C53" s="439"/>
      <c r="D53" s="440"/>
      <c r="E53" s="120" t="e">
        <f>SUM(#REF!,#REF!,#REF!,#REF!)</f>
        <v>#REF!</v>
      </c>
      <c r="F53" s="120" t="e">
        <f>SUM(#REF!,#REF!,#REF!,#REF!)</f>
        <v>#REF!</v>
      </c>
      <c r="G53" s="120" t="e">
        <f>SUM(#REF!,#REF!,#REF!,#REF!)</f>
        <v>#REF!</v>
      </c>
      <c r="H53" s="120" t="e">
        <f>SUM(#REF!,#REF!,#REF!,#REF!)</f>
        <v>#REF!</v>
      </c>
      <c r="I53" s="120" t="e">
        <f>SUM(#REF!,#REF!,#REF!,#REF!)</f>
        <v>#REF!</v>
      </c>
      <c r="J53" s="120" t="e">
        <f>SUM(#REF!,#REF!,#REF!,#REF!)</f>
        <v>#REF!</v>
      </c>
      <c r="K53" s="120" t="e">
        <f>SUM(#REF!,#REF!,#REF!,#REF!)</f>
        <v>#REF!</v>
      </c>
      <c r="L53" s="120" t="e">
        <f>SUM(#REF!,#REF!,#REF!,#REF!)</f>
        <v>#REF!</v>
      </c>
      <c r="M53" s="120" t="e">
        <f>SUM(#REF!,#REF!,#REF!,#REF!)</f>
        <v>#REF!</v>
      </c>
      <c r="N53" s="120" t="e">
        <f>SUM(#REF!,#REF!,#REF!,#REF!)</f>
        <v>#REF!</v>
      </c>
      <c r="O53" s="120" t="e">
        <f>SUM(#REF!,#REF!,#REF!,#REF!)</f>
        <v>#REF!</v>
      </c>
      <c r="P53" s="120" t="e">
        <f>SUM(#REF!,#REF!,#REF!,#REF!)</f>
        <v>#REF!</v>
      </c>
      <c r="Q53" s="120" t="e">
        <f>SUM(#REF!,#REF!,#REF!,#REF!)</f>
        <v>#REF!</v>
      </c>
      <c r="R53" s="120" t="e">
        <f>SUM(#REF!,#REF!,#REF!,#REF!)</f>
        <v>#REF!</v>
      </c>
      <c r="S53" s="120"/>
      <c r="T53" s="120"/>
      <c r="U53" s="212"/>
      <c r="V53" s="211" t="e">
        <f>SUM(E53:T53)</f>
        <v>#REF!</v>
      </c>
      <c r="W53" s="112"/>
      <c r="X53" s="112"/>
      <c r="Y53" s="120" t="e">
        <f>SUM(#REF!,#REF!,#REF!,#REF!)</f>
        <v>#REF!</v>
      </c>
      <c r="Z53" s="120" t="e">
        <f>SUM(#REF!,#REF!,#REF!,#REF!)</f>
        <v>#REF!</v>
      </c>
      <c r="AA53" s="120" t="e">
        <f>SUM(#REF!,#REF!,#REF!,#REF!)</f>
        <v>#REF!</v>
      </c>
      <c r="AB53" s="120" t="e">
        <f>SUM(#REF!,#REF!,#REF!,#REF!)</f>
        <v>#REF!</v>
      </c>
      <c r="AC53" s="120" t="e">
        <f>SUM(#REF!,#REF!,#REF!,#REF!)</f>
        <v>#REF!</v>
      </c>
      <c r="AD53" s="120" t="e">
        <f>SUM(#REF!,#REF!,#REF!,#REF!)</f>
        <v>#REF!</v>
      </c>
      <c r="AE53" s="120" t="e">
        <f>SUM(#REF!,#REF!,#REF!,#REF!)</f>
        <v>#REF!</v>
      </c>
      <c r="AF53" s="120" t="e">
        <f>SUM(#REF!,#REF!,#REF!,#REF!)</f>
        <v>#REF!</v>
      </c>
      <c r="AG53" s="120" t="e">
        <f>SUM(#REF!,#REF!,#REF!,#REF!)</f>
        <v>#REF!</v>
      </c>
      <c r="AH53" s="120" t="e">
        <f>SUM(#REF!,#REF!,#REF!,#REF!)</f>
        <v>#REF!</v>
      </c>
      <c r="AI53" s="120" t="e">
        <f>SUM(#REF!,#REF!,#REF!,#REF!)</f>
        <v>#REF!</v>
      </c>
      <c r="AJ53" s="120" t="e">
        <f>SUM(#REF!,#REF!,#REF!,#REF!)</f>
        <v>#REF!</v>
      </c>
      <c r="AK53" s="120" t="e">
        <f>SUM(#REF!,#REF!,#REF!,#REF!)</f>
        <v>#REF!</v>
      </c>
      <c r="AL53" s="120" t="e">
        <f>SUM(#REF!,#REF!,#REF!,#REF!)</f>
        <v>#REF!</v>
      </c>
      <c r="AM53" s="120" t="e">
        <f>SUM(#REF!,#REF!,#REF!,#REF!)</f>
        <v>#REF!</v>
      </c>
      <c r="AN53" s="120" t="e">
        <f>SUM(#REF!,#REF!,#REF!,#REF!)</f>
        <v>#REF!</v>
      </c>
      <c r="AO53" s="120" t="e">
        <f>SUM(#REF!,#REF!,#REF!,#REF!)</f>
        <v>#REF!</v>
      </c>
      <c r="AP53" s="121" t="e">
        <f>SUM(#REF!,#REF!,#REF!,#REF!)</f>
        <v>#REF!</v>
      </c>
      <c r="AQ53" s="121" t="e">
        <f>SUM(#REF!,#REF!,#REF!,#REF!)</f>
        <v>#REF!</v>
      </c>
      <c r="AR53" s="121" t="e">
        <f>SUM(#REF!,#REF!,#REF!,#REF!)</f>
        <v>#REF!</v>
      </c>
      <c r="AS53" s="121" t="e">
        <f>SUM(#REF!,#REF!,#REF!,#REF!)</f>
        <v>#REF!</v>
      </c>
      <c r="AT53" s="121" t="e">
        <f>SUM(#REF!,#REF!,#REF!,#REF!)</f>
        <v>#REF!</v>
      </c>
      <c r="AU53" s="121" t="e">
        <f>SUM(#REF!,#REF!,#REF!,#REF!)</f>
        <v>#REF!</v>
      </c>
      <c r="AV53" s="92"/>
      <c r="AW53" s="221" t="e">
        <f>SUM(Y53:AU53)</f>
        <v>#REF!</v>
      </c>
      <c r="AX53" s="112"/>
      <c r="AY53" s="112"/>
      <c r="AZ53" s="112"/>
      <c r="BA53" s="112"/>
      <c r="BB53" s="112"/>
      <c r="BC53" s="112"/>
      <c r="BD53" s="112"/>
      <c r="BE53" s="112"/>
      <c r="BF53" s="112"/>
      <c r="BG53" s="1"/>
      <c r="BH53" s="222" t="e">
        <f>SUM(V53,AW53)</f>
        <v>#REF!</v>
      </c>
    </row>
    <row r="54" spans="1:60" ht="13.5" customHeight="1" thickBot="1">
      <c r="A54" s="429"/>
      <c r="B54" s="441" t="s">
        <v>88</v>
      </c>
      <c r="C54" s="442"/>
      <c r="D54" s="443"/>
      <c r="E54" s="143">
        <f>SUM(E8,E14,E20,E23)</f>
        <v>36</v>
      </c>
      <c r="F54" s="143">
        <f aca="true" t="shared" si="26" ref="F54:T54">SUM(F8,F14,F20,F23)</f>
        <v>36</v>
      </c>
      <c r="G54" s="143">
        <f t="shared" si="26"/>
        <v>36</v>
      </c>
      <c r="H54" s="143">
        <f t="shared" si="26"/>
        <v>36</v>
      </c>
      <c r="I54" s="143">
        <f t="shared" si="26"/>
        <v>36</v>
      </c>
      <c r="J54" s="143">
        <f t="shared" si="26"/>
        <v>36</v>
      </c>
      <c r="K54" s="143">
        <f t="shared" si="26"/>
        <v>36</v>
      </c>
      <c r="L54" s="143">
        <f t="shared" si="26"/>
        <v>36</v>
      </c>
      <c r="M54" s="143">
        <f t="shared" si="26"/>
        <v>36</v>
      </c>
      <c r="N54" s="143">
        <f t="shared" si="26"/>
        <v>36</v>
      </c>
      <c r="O54" s="143">
        <f t="shared" si="26"/>
        <v>36</v>
      </c>
      <c r="P54" s="143">
        <f t="shared" si="26"/>
        <v>36</v>
      </c>
      <c r="Q54" s="143">
        <f t="shared" si="26"/>
        <v>36</v>
      </c>
      <c r="R54" s="143">
        <f t="shared" si="26"/>
        <v>36</v>
      </c>
      <c r="S54" s="143">
        <f t="shared" si="26"/>
        <v>36</v>
      </c>
      <c r="T54" s="143">
        <f t="shared" si="26"/>
        <v>36</v>
      </c>
      <c r="U54" s="97"/>
      <c r="V54" s="135">
        <f>SUM(V8,V14,V20,V23,)</f>
        <v>576</v>
      </c>
      <c r="W54" s="114"/>
      <c r="X54" s="114"/>
      <c r="Y54" s="143">
        <f aca="true" t="shared" si="27" ref="Y54:AU54">SUM(Y8,Y14,Y20,Y23)</f>
        <v>36</v>
      </c>
      <c r="Z54" s="143">
        <f t="shared" si="27"/>
        <v>36</v>
      </c>
      <c r="AA54" s="143">
        <f t="shared" si="27"/>
        <v>36</v>
      </c>
      <c r="AB54" s="143">
        <f t="shared" si="27"/>
        <v>36</v>
      </c>
      <c r="AC54" s="143">
        <f t="shared" si="27"/>
        <v>36</v>
      </c>
      <c r="AD54" s="143">
        <f t="shared" si="27"/>
        <v>36</v>
      </c>
      <c r="AE54" s="143">
        <f t="shared" si="27"/>
        <v>36</v>
      </c>
      <c r="AF54" s="143">
        <f t="shared" si="27"/>
        <v>36</v>
      </c>
      <c r="AG54" s="143">
        <f t="shared" si="27"/>
        <v>36</v>
      </c>
      <c r="AH54" s="143">
        <f t="shared" si="27"/>
        <v>36</v>
      </c>
      <c r="AI54" s="143">
        <f t="shared" si="27"/>
        <v>36</v>
      </c>
      <c r="AJ54" s="143">
        <f t="shared" si="27"/>
        <v>36</v>
      </c>
      <c r="AK54" s="143">
        <f t="shared" si="27"/>
        <v>36</v>
      </c>
      <c r="AL54" s="143">
        <f t="shared" si="27"/>
        <v>36</v>
      </c>
      <c r="AM54" s="143">
        <f t="shared" si="27"/>
        <v>36</v>
      </c>
      <c r="AN54" s="143">
        <f t="shared" si="27"/>
        <v>36</v>
      </c>
      <c r="AO54" s="143">
        <f t="shared" si="27"/>
        <v>36</v>
      </c>
      <c r="AP54" s="143">
        <f t="shared" si="27"/>
        <v>36</v>
      </c>
      <c r="AQ54" s="143">
        <f t="shared" si="27"/>
        <v>36</v>
      </c>
      <c r="AR54" s="143">
        <f t="shared" si="27"/>
        <v>36</v>
      </c>
      <c r="AS54" s="143">
        <f t="shared" si="27"/>
        <v>36</v>
      </c>
      <c r="AT54" s="143">
        <f t="shared" si="27"/>
        <v>36</v>
      </c>
      <c r="AU54" s="143">
        <f t="shared" si="27"/>
        <v>36</v>
      </c>
      <c r="AV54" s="97"/>
      <c r="AW54" s="144">
        <f>SUM(AW8,AW14,AW20,AW23,)</f>
        <v>828</v>
      </c>
      <c r="AX54" s="114"/>
      <c r="AY54" s="114"/>
      <c r="AZ54" s="114"/>
      <c r="BA54" s="114"/>
      <c r="BB54" s="114"/>
      <c r="BC54" s="114"/>
      <c r="BD54" s="114"/>
      <c r="BE54" s="114"/>
      <c r="BF54" s="114"/>
      <c r="BG54" s="115"/>
      <c r="BH54" s="145">
        <f>SUM(V54,AW54)</f>
        <v>1404</v>
      </c>
    </row>
    <row r="55" ht="13.5" customHeight="1">
      <c r="A55" s="396"/>
    </row>
    <row r="56" ht="24.75" customHeight="1">
      <c r="A56" s="396"/>
    </row>
    <row r="57" ht="24.75" customHeight="1">
      <c r="A57" s="396"/>
    </row>
    <row r="58" ht="24.75" customHeight="1" thickBot="1">
      <c r="A58" s="397"/>
    </row>
  </sheetData>
  <sheetProtection/>
  <mergeCells count="35">
    <mergeCell ref="B53:D53"/>
    <mergeCell ref="B54:D54"/>
    <mergeCell ref="C44:C45"/>
    <mergeCell ref="B48:B49"/>
    <mergeCell ref="B46:B47"/>
    <mergeCell ref="C46:C47"/>
    <mergeCell ref="C48:C49"/>
    <mergeCell ref="B52:D52"/>
    <mergeCell ref="B44:B45"/>
    <mergeCell ref="B33:B34"/>
    <mergeCell ref="C33:C34"/>
    <mergeCell ref="B30:B31"/>
    <mergeCell ref="C30:C31"/>
    <mergeCell ref="B17:B18"/>
    <mergeCell ref="C17:C18"/>
    <mergeCell ref="X3:AA3"/>
    <mergeCell ref="AC3:AE3"/>
    <mergeCell ref="F3:H3"/>
    <mergeCell ref="AO3:AR3"/>
    <mergeCell ref="J3:M3"/>
    <mergeCell ref="A3:A7"/>
    <mergeCell ref="B3:B7"/>
    <mergeCell ref="C3:C7"/>
    <mergeCell ref="D3:D7"/>
    <mergeCell ref="AT3:AV3"/>
    <mergeCell ref="A8:A54"/>
    <mergeCell ref="BC3:BF3"/>
    <mergeCell ref="BH3:BH7"/>
    <mergeCell ref="E4:BG4"/>
    <mergeCell ref="E6:BG6"/>
    <mergeCell ref="N3:Q3"/>
    <mergeCell ref="S3:U3"/>
    <mergeCell ref="AY3:BB3"/>
    <mergeCell ref="AG3:AI3"/>
    <mergeCell ref="AK3:AM3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63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="90" zoomScaleNormal="90" zoomScalePageLayoutView="0" workbookViewId="0" topLeftCell="A19">
      <selection activeCell="S9" sqref="S9"/>
    </sheetView>
  </sheetViews>
  <sheetFormatPr defaultColWidth="20.875" defaultRowHeight="12.75"/>
  <cols>
    <col min="1" max="1" width="2.875" style="0" customWidth="1"/>
    <col min="2" max="2" width="9.75390625" style="0" customWidth="1"/>
    <col min="3" max="3" width="22.75390625" style="0" customWidth="1"/>
    <col min="4" max="4" width="9.125" style="0" customWidth="1"/>
    <col min="5" max="18" width="3.25390625" style="0" customWidth="1"/>
    <col min="19" max="19" width="3.625" style="0" customWidth="1"/>
    <col min="20" max="21" width="3.25390625" style="0" customWidth="1"/>
    <col min="22" max="22" width="4.75390625" style="0" customWidth="1"/>
    <col min="23" max="24" width="2.75390625" style="0" customWidth="1"/>
    <col min="25" max="45" width="3.25390625" style="0" customWidth="1"/>
    <col min="46" max="46" width="3.875" style="0" customWidth="1"/>
    <col min="47" max="47" width="4.375" style="0" bestFit="1" customWidth="1"/>
    <col min="48" max="48" width="3.25390625" style="0" customWidth="1"/>
    <col min="49" max="49" width="5.75390625" style="0" customWidth="1"/>
    <col min="50" max="50" width="5.875" style="0" customWidth="1"/>
    <col min="51" max="58" width="2.75390625" style="0" customWidth="1"/>
    <col min="59" max="59" width="6.75390625" style="0" customWidth="1"/>
    <col min="60" max="253" width="9.125" style="0" customWidth="1"/>
    <col min="254" max="254" width="2.875" style="0" customWidth="1"/>
    <col min="255" max="255" width="9.75390625" style="0" customWidth="1"/>
  </cols>
  <sheetData>
    <row r="1" ht="15">
      <c r="B1" s="3" t="s">
        <v>71</v>
      </c>
    </row>
    <row r="2" spans="2:19" ht="15.75" thickBot="1">
      <c r="B2" s="3" t="s">
        <v>100</v>
      </c>
      <c r="C2" s="4" t="s">
        <v>208</v>
      </c>
      <c r="D2" s="4" t="s">
        <v>189</v>
      </c>
      <c r="R2" s="257"/>
      <c r="S2" s="257"/>
    </row>
    <row r="3" spans="1:59" ht="64.5" customHeight="1">
      <c r="A3" s="400" t="s">
        <v>54</v>
      </c>
      <c r="B3" s="403" t="s">
        <v>0</v>
      </c>
      <c r="C3" s="406" t="s">
        <v>72</v>
      </c>
      <c r="D3" s="409" t="s">
        <v>73</v>
      </c>
      <c r="E3" s="25" t="s">
        <v>110</v>
      </c>
      <c r="F3" s="399" t="s">
        <v>55</v>
      </c>
      <c r="G3" s="399"/>
      <c r="H3" s="399"/>
      <c r="I3" s="26" t="s">
        <v>130</v>
      </c>
      <c r="J3" s="398" t="s">
        <v>56</v>
      </c>
      <c r="K3" s="398"/>
      <c r="L3" s="398"/>
      <c r="M3" s="398"/>
      <c r="N3" s="433" t="s">
        <v>57</v>
      </c>
      <c r="O3" s="434"/>
      <c r="P3" s="434"/>
      <c r="Q3" s="435"/>
      <c r="R3" s="256" t="s">
        <v>131</v>
      </c>
      <c r="S3" s="512" t="s">
        <v>58</v>
      </c>
      <c r="T3" s="513"/>
      <c r="U3" s="514" t="s">
        <v>68</v>
      </c>
      <c r="V3" s="6" t="s">
        <v>74</v>
      </c>
      <c r="W3" s="5" t="s">
        <v>113</v>
      </c>
      <c r="X3" s="398" t="s">
        <v>59</v>
      </c>
      <c r="Y3" s="398"/>
      <c r="Z3" s="398"/>
      <c r="AA3" s="398"/>
      <c r="AB3" s="5" t="s">
        <v>114</v>
      </c>
      <c r="AC3" s="398" t="s">
        <v>60</v>
      </c>
      <c r="AD3" s="398"/>
      <c r="AE3" s="398"/>
      <c r="AF3" s="5" t="s">
        <v>132</v>
      </c>
      <c r="AG3" s="446" t="s">
        <v>61</v>
      </c>
      <c r="AH3" s="447"/>
      <c r="AI3" s="448"/>
      <c r="AJ3" s="5" t="s">
        <v>116</v>
      </c>
      <c r="AK3" s="433" t="s">
        <v>62</v>
      </c>
      <c r="AL3" s="434"/>
      <c r="AM3" s="435"/>
      <c r="AN3" s="5" t="s">
        <v>117</v>
      </c>
      <c r="AO3" s="433" t="s">
        <v>63</v>
      </c>
      <c r="AP3" s="434"/>
      <c r="AQ3" s="434"/>
      <c r="AR3" s="435"/>
      <c r="AS3" s="5" t="s">
        <v>133</v>
      </c>
      <c r="AT3" s="515" t="s">
        <v>64</v>
      </c>
      <c r="AU3" s="515"/>
      <c r="AV3" s="515"/>
      <c r="AW3" s="5" t="s">
        <v>118</v>
      </c>
      <c r="AX3" s="6" t="s">
        <v>74</v>
      </c>
      <c r="AY3" s="434" t="s">
        <v>65</v>
      </c>
      <c r="AZ3" s="434"/>
      <c r="BA3" s="435"/>
      <c r="BB3" s="398" t="s">
        <v>66</v>
      </c>
      <c r="BC3" s="398"/>
      <c r="BD3" s="398"/>
      <c r="BE3" s="398"/>
      <c r="BF3" s="83"/>
      <c r="BG3" s="412" t="s">
        <v>80</v>
      </c>
    </row>
    <row r="4" spans="1:59" ht="12.75">
      <c r="A4" s="401"/>
      <c r="B4" s="404"/>
      <c r="C4" s="407"/>
      <c r="D4" s="410"/>
      <c r="E4" s="449" t="s">
        <v>81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2"/>
      <c r="BG4" s="413"/>
    </row>
    <row r="5" spans="1:59" ht="12.75">
      <c r="A5" s="401"/>
      <c r="B5" s="404"/>
      <c r="C5" s="407"/>
      <c r="D5" s="410"/>
      <c r="E5" s="8">
        <v>35</v>
      </c>
      <c r="F5" s="27">
        <v>36</v>
      </c>
      <c r="G5" s="27">
        <v>37</v>
      </c>
      <c r="H5" s="27">
        <v>38</v>
      </c>
      <c r="I5" s="27">
        <v>39</v>
      </c>
      <c r="J5" s="27">
        <v>40</v>
      </c>
      <c r="K5" s="27">
        <v>41</v>
      </c>
      <c r="L5" s="27">
        <v>42</v>
      </c>
      <c r="M5" s="27">
        <v>43</v>
      </c>
      <c r="N5" s="27">
        <v>44</v>
      </c>
      <c r="O5" s="27">
        <v>45</v>
      </c>
      <c r="P5" s="27">
        <v>46</v>
      </c>
      <c r="Q5" s="27">
        <v>47</v>
      </c>
      <c r="R5" s="27">
        <v>48</v>
      </c>
      <c r="S5" s="28">
        <v>49</v>
      </c>
      <c r="T5" s="27">
        <v>50</v>
      </c>
      <c r="U5" s="27">
        <v>51</v>
      </c>
      <c r="V5" s="9"/>
      <c r="W5" s="27">
        <v>52</v>
      </c>
      <c r="X5" s="27">
        <v>1</v>
      </c>
      <c r="Y5" s="27">
        <v>2</v>
      </c>
      <c r="Z5" s="27">
        <v>3</v>
      </c>
      <c r="AA5" s="27">
        <v>4</v>
      </c>
      <c r="AB5" s="27">
        <v>5</v>
      </c>
      <c r="AC5" s="27">
        <v>6</v>
      </c>
      <c r="AD5" s="27">
        <v>7</v>
      </c>
      <c r="AE5" s="27">
        <v>8</v>
      </c>
      <c r="AF5" s="27">
        <v>9</v>
      </c>
      <c r="AG5" s="27">
        <v>10</v>
      </c>
      <c r="AH5" s="28">
        <v>11</v>
      </c>
      <c r="AI5" s="27">
        <v>12</v>
      </c>
      <c r="AJ5" s="27">
        <v>13</v>
      </c>
      <c r="AK5" s="27">
        <v>14</v>
      </c>
      <c r="AL5" s="27">
        <v>15</v>
      </c>
      <c r="AM5" s="27">
        <v>16</v>
      </c>
      <c r="AN5" s="27">
        <v>17</v>
      </c>
      <c r="AO5" s="27">
        <v>18</v>
      </c>
      <c r="AP5" s="27">
        <v>19</v>
      </c>
      <c r="AQ5" s="27">
        <v>20</v>
      </c>
      <c r="AR5" s="27">
        <v>21</v>
      </c>
      <c r="AS5" s="27">
        <v>22</v>
      </c>
      <c r="AT5" s="27">
        <v>23</v>
      </c>
      <c r="AU5" s="27">
        <v>24</v>
      </c>
      <c r="AV5" s="27">
        <v>25</v>
      </c>
      <c r="AW5" s="27">
        <v>26</v>
      </c>
      <c r="AX5" s="9"/>
      <c r="AY5" s="27">
        <v>27</v>
      </c>
      <c r="AZ5" s="27">
        <v>28</v>
      </c>
      <c r="BA5" s="27">
        <v>29</v>
      </c>
      <c r="BB5" s="27">
        <v>30</v>
      </c>
      <c r="BC5" s="27">
        <v>31</v>
      </c>
      <c r="BD5" s="27">
        <v>32</v>
      </c>
      <c r="BE5" s="27">
        <v>33</v>
      </c>
      <c r="BF5" s="27">
        <v>34</v>
      </c>
      <c r="BG5" s="413"/>
    </row>
    <row r="6" spans="1:59" ht="12.75">
      <c r="A6" s="401"/>
      <c r="B6" s="404"/>
      <c r="C6" s="407"/>
      <c r="D6" s="410"/>
      <c r="E6" s="430" t="s">
        <v>82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50"/>
      <c r="BG6" s="413"/>
    </row>
    <row r="7" spans="1:59" ht="13.5" thickBot="1">
      <c r="A7" s="401"/>
      <c r="B7" s="552"/>
      <c r="C7" s="407"/>
      <c r="D7" s="553"/>
      <c r="E7" s="224">
        <v>1</v>
      </c>
      <c r="F7" s="225">
        <v>2</v>
      </c>
      <c r="G7" s="225">
        <v>3</v>
      </c>
      <c r="H7" s="225">
        <v>4</v>
      </c>
      <c r="I7" s="225">
        <v>5</v>
      </c>
      <c r="J7" s="225">
        <v>6</v>
      </c>
      <c r="K7" s="225">
        <v>7</v>
      </c>
      <c r="L7" s="225">
        <v>8</v>
      </c>
      <c r="M7" s="225">
        <v>9</v>
      </c>
      <c r="N7" s="225">
        <v>10</v>
      </c>
      <c r="O7" s="225">
        <v>11</v>
      </c>
      <c r="P7" s="225">
        <v>12</v>
      </c>
      <c r="Q7" s="225">
        <v>13</v>
      </c>
      <c r="R7" s="226">
        <v>14</v>
      </c>
      <c r="S7" s="10">
        <v>15</v>
      </c>
      <c r="T7" s="224">
        <v>16</v>
      </c>
      <c r="U7" s="225">
        <v>17</v>
      </c>
      <c r="V7" s="84"/>
      <c r="W7" s="225">
        <v>18</v>
      </c>
      <c r="X7" s="225">
        <v>19</v>
      </c>
      <c r="Y7" s="225">
        <v>20</v>
      </c>
      <c r="Z7" s="225">
        <v>21</v>
      </c>
      <c r="AA7" s="225">
        <v>22</v>
      </c>
      <c r="AB7" s="225">
        <v>23</v>
      </c>
      <c r="AC7" s="225">
        <v>24</v>
      </c>
      <c r="AD7" s="225">
        <v>25</v>
      </c>
      <c r="AE7" s="225">
        <v>26</v>
      </c>
      <c r="AF7" s="225">
        <v>27</v>
      </c>
      <c r="AG7" s="226">
        <v>28</v>
      </c>
      <c r="AH7" s="85">
        <v>29</v>
      </c>
      <c r="AI7" s="10">
        <v>30</v>
      </c>
      <c r="AJ7" s="225">
        <v>31</v>
      </c>
      <c r="AK7" s="225">
        <v>32</v>
      </c>
      <c r="AL7" s="225">
        <v>33</v>
      </c>
      <c r="AM7" s="225">
        <v>34</v>
      </c>
      <c r="AN7" s="225">
        <v>35</v>
      </c>
      <c r="AO7" s="225">
        <v>36</v>
      </c>
      <c r="AP7" s="225">
        <v>37</v>
      </c>
      <c r="AQ7" s="225">
        <v>38</v>
      </c>
      <c r="AR7" s="225">
        <v>39</v>
      </c>
      <c r="AS7" s="225">
        <v>40</v>
      </c>
      <c r="AT7" s="225">
        <v>41</v>
      </c>
      <c r="AU7" s="225">
        <v>42</v>
      </c>
      <c r="AV7" s="225">
        <v>43</v>
      </c>
      <c r="AW7" s="225">
        <v>44</v>
      </c>
      <c r="AX7" s="84"/>
      <c r="AY7" s="225">
        <v>45</v>
      </c>
      <c r="AZ7" s="225">
        <v>46</v>
      </c>
      <c r="BA7" s="225">
        <v>47</v>
      </c>
      <c r="BB7" s="225">
        <v>48</v>
      </c>
      <c r="BC7" s="225">
        <v>49</v>
      </c>
      <c r="BD7" s="225">
        <v>50</v>
      </c>
      <c r="BE7" s="225">
        <v>51</v>
      </c>
      <c r="BF7" s="225">
        <v>52</v>
      </c>
      <c r="BG7" s="414"/>
    </row>
    <row r="8" spans="1:59" ht="19.5" customHeight="1">
      <c r="A8" s="554" t="s">
        <v>101</v>
      </c>
      <c r="B8" s="524" t="s">
        <v>1</v>
      </c>
      <c r="C8" s="525" t="s">
        <v>83</v>
      </c>
      <c r="D8" s="526" t="s">
        <v>84</v>
      </c>
      <c r="E8" s="86">
        <f aca="true" t="shared" si="0" ref="E8:Q8">SUM(E9,E10)</f>
        <v>4</v>
      </c>
      <c r="F8" s="86">
        <f t="shared" si="0"/>
        <v>4</v>
      </c>
      <c r="G8" s="86">
        <f t="shared" si="0"/>
        <v>4</v>
      </c>
      <c r="H8" s="86">
        <f t="shared" si="0"/>
        <v>4</v>
      </c>
      <c r="I8" s="86">
        <f t="shared" si="0"/>
        <v>4</v>
      </c>
      <c r="J8" s="86">
        <f t="shared" si="0"/>
        <v>4</v>
      </c>
      <c r="K8" s="86">
        <f t="shared" si="0"/>
        <v>4</v>
      </c>
      <c r="L8" s="86">
        <f t="shared" si="0"/>
        <v>4</v>
      </c>
      <c r="M8" s="86">
        <f t="shared" si="0"/>
        <v>6</v>
      </c>
      <c r="N8" s="86">
        <f t="shared" si="0"/>
        <v>6</v>
      </c>
      <c r="O8" s="86">
        <f t="shared" si="0"/>
        <v>6</v>
      </c>
      <c r="P8" s="86">
        <f t="shared" si="0"/>
        <v>6</v>
      </c>
      <c r="Q8" s="86">
        <f t="shared" si="0"/>
        <v>6</v>
      </c>
      <c r="R8" s="516"/>
      <c r="S8" s="517"/>
      <c r="T8" s="516"/>
      <c r="U8" s="105"/>
      <c r="V8" s="106">
        <f>SUM(V9,V10)</f>
        <v>62</v>
      </c>
      <c r="W8" s="298"/>
      <c r="X8" s="298"/>
      <c r="Y8" s="86">
        <f aca="true" t="shared" si="1" ref="Y8:AP8">SUM(Y9,Y10)</f>
        <v>4</v>
      </c>
      <c r="Z8" s="86">
        <f t="shared" si="1"/>
        <v>4</v>
      </c>
      <c r="AA8" s="86">
        <f t="shared" si="1"/>
        <v>4</v>
      </c>
      <c r="AB8" s="86">
        <f t="shared" si="1"/>
        <v>4</v>
      </c>
      <c r="AC8" s="86">
        <f t="shared" si="1"/>
        <v>4</v>
      </c>
      <c r="AD8" s="86">
        <f t="shared" si="1"/>
        <v>4</v>
      </c>
      <c r="AE8" s="86">
        <f t="shared" si="1"/>
        <v>4</v>
      </c>
      <c r="AF8" s="86">
        <f t="shared" si="1"/>
        <v>4</v>
      </c>
      <c r="AG8" s="86">
        <f t="shared" si="1"/>
        <v>4</v>
      </c>
      <c r="AH8" s="86">
        <f t="shared" si="1"/>
        <v>4</v>
      </c>
      <c r="AI8" s="86">
        <f t="shared" si="1"/>
        <v>4</v>
      </c>
      <c r="AJ8" s="86">
        <f t="shared" si="1"/>
        <v>4</v>
      </c>
      <c r="AK8" s="86">
        <f t="shared" si="1"/>
        <v>4</v>
      </c>
      <c r="AL8" s="86">
        <f t="shared" si="1"/>
        <v>2</v>
      </c>
      <c r="AM8" s="86">
        <f t="shared" si="1"/>
        <v>2</v>
      </c>
      <c r="AN8" s="86">
        <f t="shared" si="1"/>
        <v>2</v>
      </c>
      <c r="AO8" s="86">
        <f t="shared" si="1"/>
        <v>0</v>
      </c>
      <c r="AP8" s="86">
        <f t="shared" si="1"/>
        <v>0</v>
      </c>
      <c r="AQ8" s="518"/>
      <c r="AR8" s="518"/>
      <c r="AS8" s="518"/>
      <c r="AT8" s="518"/>
      <c r="AU8" s="518"/>
      <c r="AV8" s="518"/>
      <c r="AW8" s="298"/>
      <c r="AX8" s="106">
        <f>SUM(AX9,AX10)</f>
        <v>58</v>
      </c>
      <c r="AY8" s="298"/>
      <c r="AZ8" s="298"/>
      <c r="BA8" s="298"/>
      <c r="BB8" s="298"/>
      <c r="BC8" s="298"/>
      <c r="BD8" s="298"/>
      <c r="BE8" s="298"/>
      <c r="BF8" s="299"/>
      <c r="BG8" s="300">
        <f>SUM(V8,AX8)</f>
        <v>120</v>
      </c>
    </row>
    <row r="9" spans="1:59" ht="12.75">
      <c r="A9" s="554"/>
      <c r="B9" s="355" t="s">
        <v>4</v>
      </c>
      <c r="C9" s="555" t="s">
        <v>5</v>
      </c>
      <c r="D9" s="556" t="s">
        <v>84</v>
      </c>
      <c r="E9" s="90">
        <v>2</v>
      </c>
      <c r="F9" s="90">
        <v>2</v>
      </c>
      <c r="G9" s="90">
        <v>2</v>
      </c>
      <c r="H9" s="90">
        <v>2</v>
      </c>
      <c r="I9" s="90">
        <v>2</v>
      </c>
      <c r="J9" s="90">
        <v>2</v>
      </c>
      <c r="K9" s="90">
        <v>2</v>
      </c>
      <c r="L9" s="90">
        <v>2</v>
      </c>
      <c r="M9" s="90">
        <v>2</v>
      </c>
      <c r="N9" s="90">
        <v>4</v>
      </c>
      <c r="O9" s="90">
        <v>4</v>
      </c>
      <c r="P9" s="90">
        <v>4</v>
      </c>
      <c r="Q9" s="90">
        <v>4</v>
      </c>
      <c r="R9" s="519"/>
      <c r="S9" s="520"/>
      <c r="T9" s="521"/>
      <c r="U9" s="102" t="s">
        <v>207</v>
      </c>
      <c r="V9" s="93">
        <f aca="true" t="shared" si="2" ref="V9:V18">SUM(E9:U9)</f>
        <v>34</v>
      </c>
      <c r="W9" s="21"/>
      <c r="X9" s="21"/>
      <c r="Y9" s="91">
        <v>2</v>
      </c>
      <c r="Z9" s="91">
        <v>2</v>
      </c>
      <c r="AA9" s="90">
        <v>2</v>
      </c>
      <c r="AB9" s="90">
        <v>2</v>
      </c>
      <c r="AC9" s="90">
        <v>2</v>
      </c>
      <c r="AD9" s="90">
        <v>2</v>
      </c>
      <c r="AE9" s="90">
        <v>2</v>
      </c>
      <c r="AF9" s="91">
        <v>2</v>
      </c>
      <c r="AG9" s="91">
        <v>2</v>
      </c>
      <c r="AH9" s="91">
        <v>2</v>
      </c>
      <c r="AI9" s="91">
        <v>2</v>
      </c>
      <c r="AJ9" s="91">
        <v>2</v>
      </c>
      <c r="AK9" s="91">
        <v>2</v>
      </c>
      <c r="AL9" s="91">
        <v>2</v>
      </c>
      <c r="AM9" s="91">
        <v>2</v>
      </c>
      <c r="AN9" s="91">
        <v>2</v>
      </c>
      <c r="AO9" s="91">
        <v>0</v>
      </c>
      <c r="AP9" s="91">
        <v>0</v>
      </c>
      <c r="AQ9" s="519"/>
      <c r="AR9" s="519"/>
      <c r="AS9" s="522"/>
      <c r="AT9" s="522"/>
      <c r="AU9" s="519"/>
      <c r="AV9" s="519"/>
      <c r="AW9" s="92"/>
      <c r="AX9" s="166">
        <f>SUM(Y9:AU9,AV9:AW9)</f>
        <v>32</v>
      </c>
      <c r="AY9" s="16"/>
      <c r="AZ9" s="16"/>
      <c r="BA9" s="16"/>
      <c r="BB9" s="16"/>
      <c r="BC9" s="16"/>
      <c r="BD9" s="16"/>
      <c r="BE9" s="16"/>
      <c r="BF9" s="158"/>
      <c r="BG9" s="151">
        <f aca="true" t="shared" si="3" ref="BG9:BG20">SUM(V9,AX9)</f>
        <v>66</v>
      </c>
    </row>
    <row r="10" spans="1:59" ht="12.75">
      <c r="A10" s="554"/>
      <c r="B10" s="355" t="s">
        <v>6</v>
      </c>
      <c r="C10" s="555" t="s">
        <v>7</v>
      </c>
      <c r="D10" s="556" t="s">
        <v>84</v>
      </c>
      <c r="E10" s="90">
        <v>2</v>
      </c>
      <c r="F10" s="90">
        <v>2</v>
      </c>
      <c r="G10" s="90">
        <v>2</v>
      </c>
      <c r="H10" s="90">
        <v>2</v>
      </c>
      <c r="I10" s="90">
        <v>2</v>
      </c>
      <c r="J10" s="90">
        <v>2</v>
      </c>
      <c r="K10" s="90">
        <v>2</v>
      </c>
      <c r="L10" s="90">
        <v>2</v>
      </c>
      <c r="M10" s="90">
        <v>4</v>
      </c>
      <c r="N10" s="90">
        <v>2</v>
      </c>
      <c r="O10" s="90">
        <v>2</v>
      </c>
      <c r="P10" s="90">
        <v>2</v>
      </c>
      <c r="Q10" s="90">
        <v>2</v>
      </c>
      <c r="R10" s="519"/>
      <c r="S10" s="523"/>
      <c r="T10" s="521"/>
      <c r="U10" s="92" t="s">
        <v>67</v>
      </c>
      <c r="V10" s="93">
        <f t="shared" si="2"/>
        <v>28</v>
      </c>
      <c r="W10" s="21"/>
      <c r="X10" s="21"/>
      <c r="Y10" s="91">
        <v>2</v>
      </c>
      <c r="Z10" s="91">
        <v>2</v>
      </c>
      <c r="AA10" s="90">
        <v>2</v>
      </c>
      <c r="AB10" s="90">
        <v>2</v>
      </c>
      <c r="AC10" s="90">
        <v>2</v>
      </c>
      <c r="AD10" s="90">
        <v>2</v>
      </c>
      <c r="AE10" s="90">
        <v>2</v>
      </c>
      <c r="AF10" s="90">
        <v>2</v>
      </c>
      <c r="AG10" s="91">
        <v>2</v>
      </c>
      <c r="AH10" s="91">
        <v>2</v>
      </c>
      <c r="AI10" s="91">
        <v>2</v>
      </c>
      <c r="AJ10" s="91">
        <v>2</v>
      </c>
      <c r="AK10" s="91">
        <v>2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519"/>
      <c r="AR10" s="519"/>
      <c r="AS10" s="522"/>
      <c r="AT10" s="522"/>
      <c r="AU10" s="519"/>
      <c r="AV10" s="519"/>
      <c r="AW10" s="92" t="s">
        <v>50</v>
      </c>
      <c r="AX10" s="166">
        <f>SUM(Y10:AU10,AV10:AW10)</f>
        <v>26</v>
      </c>
      <c r="AY10" s="16"/>
      <c r="AZ10" s="16"/>
      <c r="BA10" s="16"/>
      <c r="BB10" s="16"/>
      <c r="BC10" s="16"/>
      <c r="BD10" s="16"/>
      <c r="BE10" s="16"/>
      <c r="BF10" s="158"/>
      <c r="BG10" s="151">
        <f t="shared" si="3"/>
        <v>54</v>
      </c>
    </row>
    <row r="11" spans="1:59" ht="12.75" customHeight="1">
      <c r="A11" s="554"/>
      <c r="B11" s="524" t="s">
        <v>9</v>
      </c>
      <c r="C11" s="525" t="s">
        <v>10</v>
      </c>
      <c r="D11" s="526" t="s">
        <v>84</v>
      </c>
      <c r="E11" s="148">
        <f>SUM(E12,)</f>
        <v>4</v>
      </c>
      <c r="F11" s="92">
        <f aca="true" t="shared" si="4" ref="F11:Q11">SUM(F12,)</f>
        <v>4</v>
      </c>
      <c r="G11" s="92">
        <f t="shared" si="4"/>
        <v>4</v>
      </c>
      <c r="H11" s="92">
        <f t="shared" si="4"/>
        <v>4</v>
      </c>
      <c r="I11" s="92">
        <f t="shared" si="4"/>
        <v>4</v>
      </c>
      <c r="J11" s="92">
        <f t="shared" si="4"/>
        <v>4</v>
      </c>
      <c r="K11" s="92">
        <f t="shared" si="4"/>
        <v>4</v>
      </c>
      <c r="L11" s="92">
        <f t="shared" si="4"/>
        <v>4</v>
      </c>
      <c r="M11" s="92">
        <f t="shared" si="4"/>
        <v>4</v>
      </c>
      <c r="N11" s="92">
        <f t="shared" si="4"/>
        <v>6</v>
      </c>
      <c r="O11" s="92">
        <f t="shared" si="4"/>
        <v>6</v>
      </c>
      <c r="P11" s="92">
        <f t="shared" si="4"/>
        <v>6</v>
      </c>
      <c r="Q11" s="92">
        <f t="shared" si="4"/>
        <v>6</v>
      </c>
      <c r="R11" s="523"/>
      <c r="S11" s="523"/>
      <c r="T11" s="523"/>
      <c r="U11" s="92"/>
      <c r="V11" s="93">
        <f t="shared" si="2"/>
        <v>60</v>
      </c>
      <c r="W11" s="21"/>
      <c r="X11" s="21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522"/>
      <c r="AR11" s="522"/>
      <c r="AS11" s="522"/>
      <c r="AT11" s="522"/>
      <c r="AU11" s="522"/>
      <c r="AV11" s="522"/>
      <c r="AW11" s="13"/>
      <c r="AX11" s="166">
        <f>SUM(Y11:AU11,AV11:AW11)</f>
        <v>0</v>
      </c>
      <c r="AY11" s="16"/>
      <c r="AZ11" s="16"/>
      <c r="BA11" s="16"/>
      <c r="BB11" s="16"/>
      <c r="BC11" s="16"/>
      <c r="BD11" s="16"/>
      <c r="BE11" s="16"/>
      <c r="BF11" s="16"/>
      <c r="BG11" s="151">
        <f t="shared" si="3"/>
        <v>60</v>
      </c>
    </row>
    <row r="12" spans="1:59" ht="37.5" customHeight="1">
      <c r="A12" s="554"/>
      <c r="B12" s="527" t="s">
        <v>235</v>
      </c>
      <c r="C12" s="528" t="s">
        <v>236</v>
      </c>
      <c r="D12" s="526" t="s">
        <v>84</v>
      </c>
      <c r="E12" s="539">
        <v>4</v>
      </c>
      <c r="F12" s="387">
        <v>4</v>
      </c>
      <c r="G12" s="387">
        <v>4</v>
      </c>
      <c r="H12" s="387">
        <v>4</v>
      </c>
      <c r="I12" s="387">
        <v>4</v>
      </c>
      <c r="J12" s="387">
        <v>4</v>
      </c>
      <c r="K12" s="387">
        <v>4</v>
      </c>
      <c r="L12" s="387">
        <v>4</v>
      </c>
      <c r="M12" s="387">
        <v>4</v>
      </c>
      <c r="N12" s="387">
        <v>6</v>
      </c>
      <c r="O12" s="387">
        <v>6</v>
      </c>
      <c r="P12" s="387">
        <v>6</v>
      </c>
      <c r="Q12" s="387">
        <v>6</v>
      </c>
      <c r="R12" s="529"/>
      <c r="S12" s="523"/>
      <c r="T12" s="530"/>
      <c r="U12" s="92" t="s">
        <v>50</v>
      </c>
      <c r="V12" s="93">
        <f t="shared" si="2"/>
        <v>60</v>
      </c>
      <c r="W12" s="21"/>
      <c r="X12" s="21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22"/>
      <c r="AR12" s="522"/>
      <c r="AS12" s="522"/>
      <c r="AT12" s="522"/>
      <c r="AU12" s="522"/>
      <c r="AV12" s="522"/>
      <c r="AW12" s="92"/>
      <c r="AX12" s="166">
        <f>SUM(Y12:AU12,AV12:AW12)</f>
        <v>0</v>
      </c>
      <c r="AY12" s="16"/>
      <c r="AZ12" s="16"/>
      <c r="BA12" s="16"/>
      <c r="BB12" s="16"/>
      <c r="BC12" s="16"/>
      <c r="BD12" s="16"/>
      <c r="BE12" s="16"/>
      <c r="BF12" s="16"/>
      <c r="BG12" s="151">
        <f t="shared" si="3"/>
        <v>60</v>
      </c>
    </row>
    <row r="13" spans="1:59" ht="24.75" customHeight="1" thickBot="1">
      <c r="A13" s="554"/>
      <c r="B13" s="524" t="s">
        <v>14</v>
      </c>
      <c r="C13" s="524" t="s">
        <v>13</v>
      </c>
      <c r="D13" s="557" t="s">
        <v>84</v>
      </c>
      <c r="E13" s="295">
        <f aca="true" t="shared" si="5" ref="E13:T13">SUM(E14,E18)</f>
        <v>28</v>
      </c>
      <c r="F13" s="98">
        <f t="shared" si="5"/>
        <v>28</v>
      </c>
      <c r="G13" s="98">
        <f t="shared" si="5"/>
        <v>28</v>
      </c>
      <c r="H13" s="98">
        <f t="shared" si="5"/>
        <v>28</v>
      </c>
      <c r="I13" s="98">
        <f t="shared" si="5"/>
        <v>28</v>
      </c>
      <c r="J13" s="98">
        <f t="shared" si="5"/>
        <v>28</v>
      </c>
      <c r="K13" s="98">
        <f t="shared" si="5"/>
        <v>28</v>
      </c>
      <c r="L13" s="98">
        <f t="shared" si="5"/>
        <v>28</v>
      </c>
      <c r="M13" s="98">
        <f t="shared" si="5"/>
        <v>26</v>
      </c>
      <c r="N13" s="98">
        <f t="shared" si="5"/>
        <v>24</v>
      </c>
      <c r="O13" s="98">
        <f t="shared" si="5"/>
        <v>24</v>
      </c>
      <c r="P13" s="98">
        <f t="shared" si="5"/>
        <v>24</v>
      </c>
      <c r="Q13" s="98">
        <f t="shared" si="5"/>
        <v>24</v>
      </c>
      <c r="R13" s="531">
        <f t="shared" si="5"/>
        <v>36</v>
      </c>
      <c r="S13" s="531">
        <f t="shared" si="5"/>
        <v>36</v>
      </c>
      <c r="T13" s="531">
        <f t="shared" si="5"/>
        <v>36</v>
      </c>
      <c r="U13" s="98"/>
      <c r="V13" s="166">
        <f t="shared" si="2"/>
        <v>454</v>
      </c>
      <c r="W13" s="296"/>
      <c r="X13" s="296"/>
      <c r="Y13" s="295">
        <f aca="true" t="shared" si="6" ref="Y13:AV13">SUM(Y14,Y18)</f>
        <v>32</v>
      </c>
      <c r="Z13" s="295">
        <f t="shared" si="6"/>
        <v>32</v>
      </c>
      <c r="AA13" s="295">
        <f t="shared" si="6"/>
        <v>32</v>
      </c>
      <c r="AB13" s="295">
        <f t="shared" si="6"/>
        <v>32</v>
      </c>
      <c r="AC13" s="295">
        <f t="shared" si="6"/>
        <v>32</v>
      </c>
      <c r="AD13" s="295">
        <f t="shared" si="6"/>
        <v>32</v>
      </c>
      <c r="AE13" s="295">
        <f t="shared" si="6"/>
        <v>32</v>
      </c>
      <c r="AF13" s="295">
        <f t="shared" si="6"/>
        <v>32</v>
      </c>
      <c r="AG13" s="295">
        <f t="shared" si="6"/>
        <v>32</v>
      </c>
      <c r="AH13" s="295">
        <f t="shared" si="6"/>
        <v>32</v>
      </c>
      <c r="AI13" s="295">
        <f t="shared" si="6"/>
        <v>32</v>
      </c>
      <c r="AJ13" s="295">
        <f t="shared" si="6"/>
        <v>32</v>
      </c>
      <c r="AK13" s="295">
        <f t="shared" si="6"/>
        <v>32</v>
      </c>
      <c r="AL13" s="295">
        <f t="shared" si="6"/>
        <v>34</v>
      </c>
      <c r="AM13" s="295">
        <f t="shared" si="6"/>
        <v>34</v>
      </c>
      <c r="AN13" s="295">
        <f t="shared" si="6"/>
        <v>34</v>
      </c>
      <c r="AO13" s="295">
        <f t="shared" si="6"/>
        <v>36</v>
      </c>
      <c r="AP13" s="295">
        <f t="shared" si="6"/>
        <v>36</v>
      </c>
      <c r="AQ13" s="532">
        <f t="shared" si="6"/>
        <v>36</v>
      </c>
      <c r="AR13" s="532">
        <f t="shared" si="6"/>
        <v>36</v>
      </c>
      <c r="AS13" s="532">
        <f t="shared" si="6"/>
        <v>36</v>
      </c>
      <c r="AT13" s="532">
        <f t="shared" si="6"/>
        <v>36</v>
      </c>
      <c r="AU13" s="532">
        <f t="shared" si="6"/>
        <v>36</v>
      </c>
      <c r="AV13" s="532">
        <f t="shared" si="6"/>
        <v>36</v>
      </c>
      <c r="AW13" s="98"/>
      <c r="AX13" s="166">
        <f>SUM(Y13:AU13,AV13:AW13)</f>
        <v>806</v>
      </c>
      <c r="AY13" s="296"/>
      <c r="AZ13" s="296"/>
      <c r="BA13" s="296"/>
      <c r="BB13" s="296"/>
      <c r="BC13" s="296"/>
      <c r="BD13" s="296"/>
      <c r="BE13" s="296"/>
      <c r="BF13" s="297"/>
      <c r="BG13" s="172">
        <f t="shared" si="3"/>
        <v>1260</v>
      </c>
    </row>
    <row r="14" spans="1:59" ht="12.75" customHeight="1">
      <c r="A14" s="554"/>
      <c r="B14" s="558" t="s">
        <v>14</v>
      </c>
      <c r="C14" s="559" t="s">
        <v>15</v>
      </c>
      <c r="D14" s="560" t="s">
        <v>84</v>
      </c>
      <c r="E14" s="109">
        <f aca="true" t="shared" si="7" ref="E14:Q14">SUM(E15,E16,E17,)</f>
        <v>2</v>
      </c>
      <c r="F14" s="110">
        <f t="shared" si="7"/>
        <v>4</v>
      </c>
      <c r="G14" s="110">
        <f t="shared" si="7"/>
        <v>4</v>
      </c>
      <c r="H14" s="110">
        <f t="shared" si="7"/>
        <v>4</v>
      </c>
      <c r="I14" s="110">
        <f t="shared" si="7"/>
        <v>4</v>
      </c>
      <c r="J14" s="110">
        <f t="shared" si="7"/>
        <v>2</v>
      </c>
      <c r="K14" s="110">
        <f t="shared" si="7"/>
        <v>2</v>
      </c>
      <c r="L14" s="110">
        <f t="shared" si="7"/>
        <v>2</v>
      </c>
      <c r="M14" s="110">
        <f t="shared" si="7"/>
        <v>2</v>
      </c>
      <c r="N14" s="110">
        <f t="shared" si="7"/>
        <v>2</v>
      </c>
      <c r="O14" s="110">
        <f t="shared" si="7"/>
        <v>2</v>
      </c>
      <c r="P14" s="110">
        <f t="shared" si="7"/>
        <v>2</v>
      </c>
      <c r="Q14" s="110">
        <f t="shared" si="7"/>
        <v>2</v>
      </c>
      <c r="R14" s="517"/>
      <c r="S14" s="517"/>
      <c r="T14" s="516"/>
      <c r="U14" s="110"/>
      <c r="V14" s="106">
        <f t="shared" si="2"/>
        <v>34</v>
      </c>
      <c r="W14" s="205"/>
      <c r="X14" s="205"/>
      <c r="Y14" s="109">
        <f aca="true" t="shared" si="8" ref="Y14:AP14">SUM(Y15,Y16,Y17,)</f>
        <v>10</v>
      </c>
      <c r="Z14" s="109">
        <f t="shared" si="8"/>
        <v>10</v>
      </c>
      <c r="AA14" s="109">
        <f t="shared" si="8"/>
        <v>10</v>
      </c>
      <c r="AB14" s="109">
        <f t="shared" si="8"/>
        <v>10</v>
      </c>
      <c r="AC14" s="109">
        <f t="shared" si="8"/>
        <v>10</v>
      </c>
      <c r="AD14" s="109">
        <f t="shared" si="8"/>
        <v>10</v>
      </c>
      <c r="AE14" s="109">
        <f t="shared" si="8"/>
        <v>10</v>
      </c>
      <c r="AF14" s="109">
        <f t="shared" si="8"/>
        <v>10</v>
      </c>
      <c r="AG14" s="109">
        <f t="shared" si="8"/>
        <v>10</v>
      </c>
      <c r="AH14" s="109">
        <f t="shared" si="8"/>
        <v>12</v>
      </c>
      <c r="AI14" s="109">
        <f t="shared" si="8"/>
        <v>10</v>
      </c>
      <c r="AJ14" s="109">
        <f t="shared" si="8"/>
        <v>10</v>
      </c>
      <c r="AK14" s="109">
        <f t="shared" si="8"/>
        <v>12</v>
      </c>
      <c r="AL14" s="109">
        <f t="shared" si="8"/>
        <v>10</v>
      </c>
      <c r="AM14" s="109">
        <f t="shared" si="8"/>
        <v>10</v>
      </c>
      <c r="AN14" s="109">
        <f t="shared" si="8"/>
        <v>10</v>
      </c>
      <c r="AO14" s="109">
        <f t="shared" si="8"/>
        <v>12</v>
      </c>
      <c r="AP14" s="109">
        <f t="shared" si="8"/>
        <v>6</v>
      </c>
      <c r="AQ14" s="516"/>
      <c r="AR14" s="516"/>
      <c r="AS14" s="516"/>
      <c r="AT14" s="516"/>
      <c r="AU14" s="516"/>
      <c r="AV14" s="516"/>
      <c r="AW14" s="110"/>
      <c r="AX14" s="106">
        <f>SUM(AA14:AR14)</f>
        <v>162</v>
      </c>
      <c r="AY14" s="205"/>
      <c r="AZ14" s="205"/>
      <c r="BA14" s="205"/>
      <c r="BB14" s="205"/>
      <c r="BC14" s="205"/>
      <c r="BD14" s="205"/>
      <c r="BE14" s="205"/>
      <c r="BF14" s="303"/>
      <c r="BG14" s="300">
        <f t="shared" si="3"/>
        <v>196</v>
      </c>
    </row>
    <row r="15" spans="1:59" ht="24.75" customHeight="1">
      <c r="A15" s="554"/>
      <c r="B15" s="355" t="s">
        <v>22</v>
      </c>
      <c r="C15" s="555" t="s">
        <v>23</v>
      </c>
      <c r="D15" s="556" t="s">
        <v>84</v>
      </c>
      <c r="E15" s="90">
        <v>2</v>
      </c>
      <c r="F15" s="90">
        <v>4</v>
      </c>
      <c r="G15" s="90">
        <v>4</v>
      </c>
      <c r="H15" s="90">
        <v>4</v>
      </c>
      <c r="I15" s="90">
        <v>4</v>
      </c>
      <c r="J15" s="90">
        <v>2</v>
      </c>
      <c r="K15" s="90">
        <v>2</v>
      </c>
      <c r="L15" s="90">
        <v>2</v>
      </c>
      <c r="M15" s="90">
        <v>2</v>
      </c>
      <c r="N15" s="90">
        <v>2</v>
      </c>
      <c r="O15" s="90">
        <v>2</v>
      </c>
      <c r="P15" s="90">
        <v>2</v>
      </c>
      <c r="Q15" s="90">
        <v>2</v>
      </c>
      <c r="R15" s="519"/>
      <c r="S15" s="523"/>
      <c r="T15" s="521"/>
      <c r="U15" s="92" t="s">
        <v>207</v>
      </c>
      <c r="V15" s="93">
        <f t="shared" si="2"/>
        <v>34</v>
      </c>
      <c r="W15" s="21"/>
      <c r="X15" s="21"/>
      <c r="Y15" s="90">
        <v>2</v>
      </c>
      <c r="Z15" s="90">
        <v>2</v>
      </c>
      <c r="AA15" s="228">
        <v>2</v>
      </c>
      <c r="AB15" s="228">
        <v>2</v>
      </c>
      <c r="AC15" s="228">
        <v>2</v>
      </c>
      <c r="AD15" s="228">
        <v>2</v>
      </c>
      <c r="AE15" s="228">
        <v>2</v>
      </c>
      <c r="AF15" s="228">
        <v>2</v>
      </c>
      <c r="AG15" s="228">
        <v>2</v>
      </c>
      <c r="AH15" s="228">
        <v>2</v>
      </c>
      <c r="AI15" s="228">
        <v>2</v>
      </c>
      <c r="AJ15" s="228">
        <v>2</v>
      </c>
      <c r="AK15" s="228">
        <v>2</v>
      </c>
      <c r="AL15" s="90">
        <v>2</v>
      </c>
      <c r="AM15" s="90">
        <v>2</v>
      </c>
      <c r="AN15" s="90">
        <v>2</v>
      </c>
      <c r="AO15" s="90">
        <v>2</v>
      </c>
      <c r="AP15" s="90">
        <v>0</v>
      </c>
      <c r="AQ15" s="519"/>
      <c r="AR15" s="519"/>
      <c r="AS15" s="522"/>
      <c r="AT15" s="522"/>
      <c r="AU15" s="519"/>
      <c r="AV15" s="519"/>
      <c r="AW15" s="92" t="s">
        <v>50</v>
      </c>
      <c r="AX15" s="166">
        <f aca="true" t="shared" si="9" ref="AX15:AX20">SUM(Y15:AU15,AV15:AW15)</f>
        <v>34</v>
      </c>
      <c r="AY15" s="16"/>
      <c r="AZ15" s="16"/>
      <c r="BA15" s="16"/>
      <c r="BB15" s="16"/>
      <c r="BC15" s="16"/>
      <c r="BD15" s="16"/>
      <c r="BE15" s="16"/>
      <c r="BF15" s="158"/>
      <c r="BG15" s="151">
        <f t="shared" si="3"/>
        <v>68</v>
      </c>
    </row>
    <row r="16" spans="1:59" ht="24.75" customHeight="1">
      <c r="A16" s="554"/>
      <c r="B16" s="355" t="s">
        <v>237</v>
      </c>
      <c r="C16" s="555" t="s">
        <v>238</v>
      </c>
      <c r="D16" s="556" t="s">
        <v>84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519"/>
      <c r="S16" s="523"/>
      <c r="T16" s="521"/>
      <c r="U16" s="92"/>
      <c r="V16" s="93">
        <f t="shared" si="2"/>
        <v>0</v>
      </c>
      <c r="W16" s="21"/>
      <c r="X16" s="21"/>
      <c r="Y16" s="90">
        <v>6</v>
      </c>
      <c r="Z16" s="90">
        <v>6</v>
      </c>
      <c r="AA16" s="228">
        <v>6</v>
      </c>
      <c r="AB16" s="228">
        <v>6</v>
      </c>
      <c r="AC16" s="228">
        <v>6</v>
      </c>
      <c r="AD16" s="228">
        <v>6</v>
      </c>
      <c r="AE16" s="228">
        <v>6</v>
      </c>
      <c r="AF16" s="228">
        <v>6</v>
      </c>
      <c r="AG16" s="228">
        <v>6</v>
      </c>
      <c r="AH16" s="228">
        <v>8</v>
      </c>
      <c r="AI16" s="228">
        <v>6</v>
      </c>
      <c r="AJ16" s="228">
        <v>6</v>
      </c>
      <c r="AK16" s="228">
        <v>8</v>
      </c>
      <c r="AL16" s="228">
        <v>6</v>
      </c>
      <c r="AM16" s="228">
        <v>6</v>
      </c>
      <c r="AN16" s="228">
        <v>6</v>
      </c>
      <c r="AO16" s="228">
        <v>6</v>
      </c>
      <c r="AP16" s="90">
        <v>2</v>
      </c>
      <c r="AQ16" s="519"/>
      <c r="AR16" s="519"/>
      <c r="AS16" s="522"/>
      <c r="AT16" s="522"/>
      <c r="AU16" s="519"/>
      <c r="AV16" s="519"/>
      <c r="AW16" s="92" t="s">
        <v>50</v>
      </c>
      <c r="AX16" s="166">
        <f t="shared" si="9"/>
        <v>108</v>
      </c>
      <c r="AY16" s="16"/>
      <c r="AZ16" s="16"/>
      <c r="BA16" s="16"/>
      <c r="BB16" s="16"/>
      <c r="BC16" s="16"/>
      <c r="BD16" s="16"/>
      <c r="BE16" s="16"/>
      <c r="BF16" s="158"/>
      <c r="BG16" s="151">
        <f t="shared" si="3"/>
        <v>108</v>
      </c>
    </row>
    <row r="17" spans="1:59" ht="12.75" customHeight="1">
      <c r="A17" s="554"/>
      <c r="B17" s="355" t="s">
        <v>239</v>
      </c>
      <c r="C17" s="555" t="s">
        <v>240</v>
      </c>
      <c r="D17" s="556" t="s">
        <v>84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519"/>
      <c r="S17" s="523"/>
      <c r="T17" s="521"/>
      <c r="U17" s="92"/>
      <c r="V17" s="93">
        <f t="shared" si="2"/>
        <v>0</v>
      </c>
      <c r="W17" s="21"/>
      <c r="X17" s="21"/>
      <c r="Y17" s="228">
        <v>2</v>
      </c>
      <c r="Z17" s="228">
        <v>2</v>
      </c>
      <c r="AA17" s="228">
        <v>2</v>
      </c>
      <c r="AB17" s="228">
        <v>2</v>
      </c>
      <c r="AC17" s="228">
        <v>2</v>
      </c>
      <c r="AD17" s="228">
        <v>2</v>
      </c>
      <c r="AE17" s="228">
        <v>2</v>
      </c>
      <c r="AF17" s="228">
        <v>2</v>
      </c>
      <c r="AG17" s="228">
        <v>2</v>
      </c>
      <c r="AH17" s="228">
        <v>2</v>
      </c>
      <c r="AI17" s="228">
        <v>2</v>
      </c>
      <c r="AJ17" s="228">
        <v>2</v>
      </c>
      <c r="AK17" s="228">
        <v>2</v>
      </c>
      <c r="AL17" s="90">
        <v>2</v>
      </c>
      <c r="AM17" s="228">
        <v>2</v>
      </c>
      <c r="AN17" s="228">
        <v>2</v>
      </c>
      <c r="AO17" s="228">
        <v>4</v>
      </c>
      <c r="AP17" s="228">
        <v>4</v>
      </c>
      <c r="AQ17" s="519"/>
      <c r="AR17" s="519"/>
      <c r="AS17" s="522"/>
      <c r="AT17" s="522"/>
      <c r="AU17" s="519"/>
      <c r="AV17" s="519"/>
      <c r="AW17" s="92" t="s">
        <v>47</v>
      </c>
      <c r="AX17" s="166">
        <f t="shared" si="9"/>
        <v>40</v>
      </c>
      <c r="AY17" s="16"/>
      <c r="AZ17" s="16"/>
      <c r="BA17" s="16"/>
      <c r="BB17" s="16"/>
      <c r="BC17" s="16"/>
      <c r="BD17" s="16"/>
      <c r="BE17" s="16"/>
      <c r="BF17" s="158"/>
      <c r="BG17" s="151">
        <f t="shared" si="3"/>
        <v>40</v>
      </c>
    </row>
    <row r="18" spans="1:59" ht="27" customHeight="1">
      <c r="A18" s="554"/>
      <c r="B18" s="561" t="s">
        <v>24</v>
      </c>
      <c r="C18" s="561" t="s">
        <v>25</v>
      </c>
      <c r="D18" s="560" t="s">
        <v>84</v>
      </c>
      <c r="E18" s="301">
        <f>SUM(E19,E24)</f>
        <v>26</v>
      </c>
      <c r="F18" s="301">
        <f>SUM(F19,F24)</f>
        <v>24</v>
      </c>
      <c r="G18" s="301">
        <f>SUM(G19,G24)</f>
        <v>24</v>
      </c>
      <c r="H18" s="301">
        <f>SUM(H19,H24)</f>
        <v>24</v>
      </c>
      <c r="I18" s="301">
        <f>SUM(I19,I24)</f>
        <v>24</v>
      </c>
      <c r="J18" s="301">
        <f>SUM(J19,J24)</f>
        <v>26</v>
      </c>
      <c r="K18" s="301">
        <f>SUM(K19,K24)</f>
        <v>26</v>
      </c>
      <c r="L18" s="301">
        <f>SUM(L19,L24)</f>
        <v>26</v>
      </c>
      <c r="M18" s="301">
        <f>SUM(M19,M24)</f>
        <v>24</v>
      </c>
      <c r="N18" s="301">
        <f>SUM(N19,N24)</f>
        <v>22</v>
      </c>
      <c r="O18" s="301">
        <f>SUM(O19,O24)</f>
        <v>22</v>
      </c>
      <c r="P18" s="301">
        <f>SUM(P19,P24)</f>
        <v>22</v>
      </c>
      <c r="Q18" s="301">
        <f>SUM(Q19,Q24)</f>
        <v>22</v>
      </c>
      <c r="R18" s="532">
        <f>SUM(R19,R24)</f>
        <v>36</v>
      </c>
      <c r="S18" s="532">
        <f>SUM(S19,S24)</f>
        <v>36</v>
      </c>
      <c r="T18" s="532">
        <f>SUM(T19,T24)</f>
        <v>36</v>
      </c>
      <c r="U18" s="116"/>
      <c r="V18" s="166">
        <f t="shared" si="2"/>
        <v>420</v>
      </c>
      <c r="W18" s="165"/>
      <c r="X18" s="165"/>
      <c r="Y18" s="301">
        <f>SUM(Y19,Y24)</f>
        <v>22</v>
      </c>
      <c r="Z18" s="301">
        <f>SUM(Z19,Z24)</f>
        <v>22</v>
      </c>
      <c r="AA18" s="301">
        <f>SUM(AA19,AA24)</f>
        <v>22</v>
      </c>
      <c r="AB18" s="301">
        <f>SUM(AB19,AB24)</f>
        <v>22</v>
      </c>
      <c r="AC18" s="301">
        <f>SUM(AC19,AC24)</f>
        <v>22</v>
      </c>
      <c r="AD18" s="301">
        <f>SUM(AD19,AD24)</f>
        <v>22</v>
      </c>
      <c r="AE18" s="301">
        <f>SUM(AE19,AE24)</f>
        <v>22</v>
      </c>
      <c r="AF18" s="301">
        <f>SUM(AF19,AF24)</f>
        <v>22</v>
      </c>
      <c r="AG18" s="301">
        <f>SUM(AG19,AG24)</f>
        <v>22</v>
      </c>
      <c r="AH18" s="301">
        <f>SUM(AH19,AH24)</f>
        <v>20</v>
      </c>
      <c r="AI18" s="301">
        <f>SUM(AI19,AI24)</f>
        <v>22</v>
      </c>
      <c r="AJ18" s="301">
        <f>SUM(AJ19,AJ24)</f>
        <v>22</v>
      </c>
      <c r="AK18" s="301">
        <f>SUM(AK19,AK24)</f>
        <v>20</v>
      </c>
      <c r="AL18" s="301">
        <f>SUM(AL19,AL24)</f>
        <v>24</v>
      </c>
      <c r="AM18" s="301">
        <f>SUM(AM19,AM24)</f>
        <v>24</v>
      </c>
      <c r="AN18" s="301">
        <f>SUM(AN19,AN24)</f>
        <v>24</v>
      </c>
      <c r="AO18" s="301">
        <f>SUM(AO19,AO24)</f>
        <v>24</v>
      </c>
      <c r="AP18" s="301">
        <f>SUM(AP19,AP24)</f>
        <v>30</v>
      </c>
      <c r="AQ18" s="532">
        <f>SUM(AQ19,AQ24)</f>
        <v>36</v>
      </c>
      <c r="AR18" s="532">
        <f>SUM(AR19,AR24)</f>
        <v>36</v>
      </c>
      <c r="AS18" s="532">
        <f>SUM(AS19,AS24)</f>
        <v>36</v>
      </c>
      <c r="AT18" s="532">
        <f>SUM(AT19,AT24)</f>
        <v>36</v>
      </c>
      <c r="AU18" s="532">
        <f>SUM(AU19,AU24)</f>
        <v>36</v>
      </c>
      <c r="AV18" s="532">
        <f>SUM(AV19,AV24)</f>
        <v>36</v>
      </c>
      <c r="AW18" s="116"/>
      <c r="AX18" s="166">
        <f t="shared" si="9"/>
        <v>624</v>
      </c>
      <c r="AY18" s="165"/>
      <c r="AZ18" s="165"/>
      <c r="BA18" s="165"/>
      <c r="BB18" s="165"/>
      <c r="BC18" s="165"/>
      <c r="BD18" s="165"/>
      <c r="BE18" s="165"/>
      <c r="BF18" s="302"/>
      <c r="BG18" s="172">
        <f t="shared" si="3"/>
        <v>1044</v>
      </c>
    </row>
    <row r="19" spans="1:59" ht="42" customHeight="1">
      <c r="A19" s="554"/>
      <c r="B19" s="562" t="s">
        <v>26</v>
      </c>
      <c r="C19" s="562" t="s">
        <v>241</v>
      </c>
      <c r="D19" s="563" t="s">
        <v>84</v>
      </c>
      <c r="E19" s="261">
        <f aca="true" t="shared" si="10" ref="E19:Q19">SUM(E20,E21,E22)</f>
        <v>12</v>
      </c>
      <c r="F19" s="261">
        <f t="shared" si="10"/>
        <v>12</v>
      </c>
      <c r="G19" s="261">
        <f t="shared" si="10"/>
        <v>12</v>
      </c>
      <c r="H19" s="261">
        <f t="shared" si="10"/>
        <v>12</v>
      </c>
      <c r="I19" s="261">
        <f t="shared" si="10"/>
        <v>12</v>
      </c>
      <c r="J19" s="261">
        <f t="shared" si="10"/>
        <v>12</v>
      </c>
      <c r="K19" s="261">
        <f t="shared" si="10"/>
        <v>12</v>
      </c>
      <c r="L19" s="261">
        <f t="shared" si="10"/>
        <v>12</v>
      </c>
      <c r="M19" s="261">
        <f t="shared" si="10"/>
        <v>10</v>
      </c>
      <c r="N19" s="261">
        <f t="shared" si="10"/>
        <v>10</v>
      </c>
      <c r="O19" s="261">
        <f t="shared" si="10"/>
        <v>10</v>
      </c>
      <c r="P19" s="261">
        <f t="shared" si="10"/>
        <v>10</v>
      </c>
      <c r="Q19" s="261">
        <f t="shared" si="10"/>
        <v>10</v>
      </c>
      <c r="R19" s="533">
        <f>SUM(R20,R21,R23)</f>
        <v>36</v>
      </c>
      <c r="S19" s="533">
        <f>SUM(S20,S21,S23)</f>
        <v>36</v>
      </c>
      <c r="T19" s="533">
        <f>SUM(T20,T21,T23)</f>
        <v>0</v>
      </c>
      <c r="U19" s="227"/>
      <c r="V19" s="93">
        <f>SUM(E19:U19)</f>
        <v>218</v>
      </c>
      <c r="W19" s="165"/>
      <c r="X19" s="165"/>
      <c r="Y19" s="261">
        <f aca="true" t="shared" si="11" ref="Y19:AP19">SUM(Y20,Y21,Y22)</f>
        <v>12</v>
      </c>
      <c r="Z19" s="261">
        <f t="shared" si="11"/>
        <v>14</v>
      </c>
      <c r="AA19" s="261">
        <f t="shared" si="11"/>
        <v>12</v>
      </c>
      <c r="AB19" s="261">
        <f t="shared" si="11"/>
        <v>14</v>
      </c>
      <c r="AC19" s="261">
        <f t="shared" si="11"/>
        <v>12</v>
      </c>
      <c r="AD19" s="261">
        <f t="shared" si="11"/>
        <v>14</v>
      </c>
      <c r="AE19" s="261">
        <f t="shared" si="11"/>
        <v>12</v>
      </c>
      <c r="AF19" s="261">
        <f t="shared" si="11"/>
        <v>14</v>
      </c>
      <c r="AG19" s="261">
        <f t="shared" si="11"/>
        <v>12</v>
      </c>
      <c r="AH19" s="261">
        <f t="shared" si="11"/>
        <v>14</v>
      </c>
      <c r="AI19" s="261">
        <f t="shared" si="11"/>
        <v>12</v>
      </c>
      <c r="AJ19" s="261">
        <f t="shared" si="11"/>
        <v>14</v>
      </c>
      <c r="AK19" s="261">
        <f t="shared" si="11"/>
        <v>14</v>
      </c>
      <c r="AL19" s="261">
        <f t="shared" si="11"/>
        <v>14</v>
      </c>
      <c r="AM19" s="261">
        <f t="shared" si="11"/>
        <v>14</v>
      </c>
      <c r="AN19" s="261">
        <f t="shared" si="11"/>
        <v>14</v>
      </c>
      <c r="AO19" s="261">
        <f t="shared" si="11"/>
        <v>14</v>
      </c>
      <c r="AP19" s="261">
        <f t="shared" si="11"/>
        <v>14</v>
      </c>
      <c r="AQ19" s="534">
        <f>SUM(AQ20,AQ21,AQ22,AQ23)</f>
        <v>36</v>
      </c>
      <c r="AR19" s="534">
        <f>SUM(AR20,AR21,AR22,AR23)</f>
        <v>36</v>
      </c>
      <c r="AS19" s="534">
        <f>SUM(AS20,AS21,AS22,AS23)</f>
        <v>36</v>
      </c>
      <c r="AT19" s="534">
        <f>SUM(AT20,AT21,AT22,AT23)</f>
        <v>0</v>
      </c>
      <c r="AU19" s="534">
        <f>SUM(AU20,AU21,AU22,AU23)</f>
        <v>0</v>
      </c>
      <c r="AV19" s="534">
        <f>SUM(AV20,AV21,AV22,AV23)</f>
        <v>0</v>
      </c>
      <c r="AW19" s="373"/>
      <c r="AX19" s="166">
        <f t="shared" si="9"/>
        <v>348</v>
      </c>
      <c r="AY19" s="170"/>
      <c r="AZ19" s="170"/>
      <c r="BA19" s="170"/>
      <c r="BB19" s="170"/>
      <c r="BC19" s="170"/>
      <c r="BD19" s="170"/>
      <c r="BE19" s="170"/>
      <c r="BF19" s="171"/>
      <c r="BG19" s="151">
        <f t="shared" si="3"/>
        <v>566</v>
      </c>
    </row>
    <row r="20" spans="1:59" ht="27" customHeight="1">
      <c r="A20" s="554"/>
      <c r="B20" s="355" t="s">
        <v>27</v>
      </c>
      <c r="C20" s="355" t="s">
        <v>242</v>
      </c>
      <c r="D20" s="556" t="s">
        <v>84</v>
      </c>
      <c r="E20" s="90">
        <v>12</v>
      </c>
      <c r="F20" s="90">
        <v>12</v>
      </c>
      <c r="G20" s="90">
        <v>12</v>
      </c>
      <c r="H20" s="90">
        <v>12</v>
      </c>
      <c r="I20" s="90">
        <v>12</v>
      </c>
      <c r="J20" s="90">
        <v>12</v>
      </c>
      <c r="K20" s="90">
        <v>12</v>
      </c>
      <c r="L20" s="90">
        <v>12</v>
      </c>
      <c r="M20" s="90">
        <v>10</v>
      </c>
      <c r="N20" s="90">
        <v>10</v>
      </c>
      <c r="O20" s="90">
        <v>10</v>
      </c>
      <c r="P20" s="90">
        <v>10</v>
      </c>
      <c r="Q20" s="90">
        <v>10</v>
      </c>
      <c r="R20" s="519"/>
      <c r="S20" s="523"/>
      <c r="T20" s="521"/>
      <c r="U20" s="92" t="s">
        <v>47</v>
      </c>
      <c r="V20" s="93">
        <f>SUM(E20:U20)</f>
        <v>146</v>
      </c>
      <c r="W20" s="21"/>
      <c r="X20" s="21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519"/>
      <c r="AR20" s="519"/>
      <c r="AS20" s="522"/>
      <c r="AT20" s="522"/>
      <c r="AU20" s="519"/>
      <c r="AV20" s="519"/>
      <c r="AW20" s="535"/>
      <c r="AX20" s="166">
        <f t="shared" si="9"/>
        <v>0</v>
      </c>
      <c r="AY20" s="16"/>
      <c r="AZ20" s="16"/>
      <c r="BA20" s="16"/>
      <c r="BB20" s="16"/>
      <c r="BC20" s="16"/>
      <c r="BD20" s="16"/>
      <c r="BE20" s="16"/>
      <c r="BF20" s="158"/>
      <c r="BG20" s="151">
        <f t="shared" si="3"/>
        <v>146</v>
      </c>
    </row>
    <row r="21" spans="1:59" ht="102.75" customHeight="1">
      <c r="A21" s="554"/>
      <c r="B21" s="355" t="s">
        <v>146</v>
      </c>
      <c r="C21" s="555" t="s">
        <v>241</v>
      </c>
      <c r="D21" s="556" t="s">
        <v>84</v>
      </c>
      <c r="E21" s="310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523">
        <v>36</v>
      </c>
      <c r="S21" s="519">
        <v>36</v>
      </c>
      <c r="T21" s="536"/>
      <c r="U21" s="92" t="s">
        <v>50</v>
      </c>
      <c r="V21" s="305">
        <f>SUM(S21:U21)</f>
        <v>36</v>
      </c>
      <c r="W21" s="21"/>
      <c r="X21" s="21"/>
      <c r="Y21" s="228"/>
      <c r="Z21" s="228"/>
      <c r="AA21" s="91"/>
      <c r="AB21" s="91"/>
      <c r="AC21" s="91"/>
      <c r="AD21" s="91"/>
      <c r="AE21" s="91"/>
      <c r="AF21" s="91"/>
      <c r="AG21" s="230"/>
      <c r="AH21" s="228"/>
      <c r="AI21" s="228"/>
      <c r="AJ21" s="228"/>
      <c r="AK21" s="228"/>
      <c r="AL21" s="228"/>
      <c r="AM21" s="228"/>
      <c r="AN21" s="228"/>
      <c r="AO21" s="228"/>
      <c r="AP21" s="228"/>
      <c r="AQ21" s="519"/>
      <c r="AR21" s="519"/>
      <c r="AS21" s="522"/>
      <c r="AT21" s="522"/>
      <c r="AU21" s="519"/>
      <c r="AV21" s="519"/>
      <c r="AW21" s="227"/>
      <c r="AX21" s="305">
        <f>SUM(AA21:AR21)</f>
        <v>0</v>
      </c>
      <c r="AY21" s="16"/>
      <c r="AZ21" s="16"/>
      <c r="BA21" s="16"/>
      <c r="BB21" s="16"/>
      <c r="BC21" s="16"/>
      <c r="BD21" s="16"/>
      <c r="BE21" s="16"/>
      <c r="BF21" s="158"/>
      <c r="BG21" s="151">
        <f>SUM(V21,AX21)</f>
        <v>36</v>
      </c>
    </row>
    <row r="22" spans="1:59" ht="27" customHeight="1">
      <c r="A22" s="554"/>
      <c r="B22" s="355" t="s">
        <v>143</v>
      </c>
      <c r="C22" s="555" t="s">
        <v>243</v>
      </c>
      <c r="D22" s="556" t="s">
        <v>84</v>
      </c>
      <c r="E22" s="310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537"/>
      <c r="S22" s="523"/>
      <c r="T22" s="521"/>
      <c r="U22" s="92"/>
      <c r="V22" s="305"/>
      <c r="W22" s="21"/>
      <c r="X22" s="21"/>
      <c r="Y22" s="228">
        <v>12</v>
      </c>
      <c r="Z22" s="228">
        <v>14</v>
      </c>
      <c r="AA22" s="91">
        <v>12</v>
      </c>
      <c r="AB22" s="91">
        <v>14</v>
      </c>
      <c r="AC22" s="91">
        <v>12</v>
      </c>
      <c r="AD22" s="91">
        <v>14</v>
      </c>
      <c r="AE22" s="91">
        <v>12</v>
      </c>
      <c r="AF22" s="91">
        <v>14</v>
      </c>
      <c r="AG22" s="230">
        <v>12</v>
      </c>
      <c r="AH22" s="228">
        <v>14</v>
      </c>
      <c r="AI22" s="228">
        <v>12</v>
      </c>
      <c r="AJ22" s="228">
        <v>14</v>
      </c>
      <c r="AK22" s="228">
        <v>14</v>
      </c>
      <c r="AL22" s="228">
        <v>14</v>
      </c>
      <c r="AM22" s="228">
        <v>14</v>
      </c>
      <c r="AN22" s="228">
        <v>14</v>
      </c>
      <c r="AO22" s="228">
        <v>14</v>
      </c>
      <c r="AP22" s="228">
        <v>14</v>
      </c>
      <c r="AQ22" s="519"/>
      <c r="AR22" s="519"/>
      <c r="AS22" s="522"/>
      <c r="AT22" s="522"/>
      <c r="AU22" s="519"/>
      <c r="AV22" s="519"/>
      <c r="AW22" s="227" t="s">
        <v>47</v>
      </c>
      <c r="AX22" s="306">
        <f>SUM(Y22,Z22,AA22,AB22,AC22,AD22,AE22,AF22,AG22,AH22,AI22,AJ22,AK22,AL22,AM22,AN22,AO22,AP22)</f>
        <v>240</v>
      </c>
      <c r="AY22" s="16"/>
      <c r="AZ22" s="16"/>
      <c r="BA22" s="16"/>
      <c r="BB22" s="16"/>
      <c r="BC22" s="16"/>
      <c r="BD22" s="16"/>
      <c r="BE22" s="16"/>
      <c r="BF22" s="158"/>
      <c r="BG22" s="151">
        <f>SUM(V22,AX22)</f>
        <v>240</v>
      </c>
    </row>
    <row r="23" spans="1:59" ht="141" thickBot="1">
      <c r="A23" s="554"/>
      <c r="B23" s="355" t="s">
        <v>147</v>
      </c>
      <c r="C23" s="555" t="s">
        <v>244</v>
      </c>
      <c r="D23" s="564" t="s">
        <v>84</v>
      </c>
      <c r="E23" s="310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537"/>
      <c r="S23" s="523"/>
      <c r="T23" s="538"/>
      <c r="U23" s="92" t="s">
        <v>50</v>
      </c>
      <c r="V23" s="93">
        <f aca="true" t="shared" si="12" ref="V23:V29">SUM(E23:U23)</f>
        <v>0</v>
      </c>
      <c r="W23" s="21"/>
      <c r="X23" s="21"/>
      <c r="Y23" s="228"/>
      <c r="Z23" s="228"/>
      <c r="AA23" s="91"/>
      <c r="AB23" s="91"/>
      <c r="AC23" s="91"/>
      <c r="AD23" s="91"/>
      <c r="AE23" s="91"/>
      <c r="AF23" s="91"/>
      <c r="AG23" s="230"/>
      <c r="AH23" s="228"/>
      <c r="AI23" s="228"/>
      <c r="AJ23" s="228"/>
      <c r="AK23" s="228"/>
      <c r="AL23" s="228"/>
      <c r="AM23" s="228"/>
      <c r="AN23" s="228"/>
      <c r="AO23" s="228"/>
      <c r="AP23" s="228"/>
      <c r="AQ23" s="519">
        <v>36</v>
      </c>
      <c r="AR23" s="519">
        <v>36</v>
      </c>
      <c r="AS23" s="522">
        <v>36</v>
      </c>
      <c r="AT23" s="522"/>
      <c r="AU23" s="519"/>
      <c r="AV23" s="519"/>
      <c r="AW23" s="227" t="s">
        <v>50</v>
      </c>
      <c r="AX23" s="166">
        <f>SUM(Y23:AU23,AV23:AW23)</f>
        <v>108</v>
      </c>
      <c r="AY23" s="16"/>
      <c r="AZ23" s="16"/>
      <c r="BA23" s="16"/>
      <c r="BB23" s="16"/>
      <c r="BC23" s="16"/>
      <c r="BD23" s="16"/>
      <c r="BE23" s="16"/>
      <c r="BF23" s="158"/>
      <c r="BG23" s="151">
        <f aca="true" t="shared" si="13" ref="BG23:BG29">SUM(V23,AX23)</f>
        <v>108</v>
      </c>
    </row>
    <row r="24" spans="1:59" ht="43.5" customHeight="1" thickBot="1">
      <c r="A24" s="554"/>
      <c r="B24" s="562" t="s">
        <v>148</v>
      </c>
      <c r="C24" s="565" t="s">
        <v>245</v>
      </c>
      <c r="D24" s="563" t="s">
        <v>84</v>
      </c>
      <c r="E24" s="129">
        <f aca="true" t="shared" si="14" ref="E24:T24">SUM(E25,E26)</f>
        <v>14</v>
      </c>
      <c r="F24" s="129">
        <f t="shared" si="14"/>
        <v>12</v>
      </c>
      <c r="G24" s="129">
        <f t="shared" si="14"/>
        <v>12</v>
      </c>
      <c r="H24" s="129">
        <f t="shared" si="14"/>
        <v>12</v>
      </c>
      <c r="I24" s="129">
        <f t="shared" si="14"/>
        <v>12</v>
      </c>
      <c r="J24" s="129">
        <f t="shared" si="14"/>
        <v>14</v>
      </c>
      <c r="K24" s="129">
        <f t="shared" si="14"/>
        <v>14</v>
      </c>
      <c r="L24" s="129">
        <f t="shared" si="14"/>
        <v>14</v>
      </c>
      <c r="M24" s="129">
        <f t="shared" si="14"/>
        <v>14</v>
      </c>
      <c r="N24" s="129">
        <f t="shared" si="14"/>
        <v>12</v>
      </c>
      <c r="O24" s="129">
        <f t="shared" si="14"/>
        <v>12</v>
      </c>
      <c r="P24" s="129">
        <f t="shared" si="14"/>
        <v>12</v>
      </c>
      <c r="Q24" s="129">
        <f t="shared" si="14"/>
        <v>12</v>
      </c>
      <c r="R24" s="516">
        <f t="shared" si="14"/>
        <v>0</v>
      </c>
      <c r="S24" s="516">
        <f t="shared" si="14"/>
        <v>0</v>
      </c>
      <c r="T24" s="516">
        <f t="shared" si="14"/>
        <v>36</v>
      </c>
      <c r="U24" s="105"/>
      <c r="V24" s="106">
        <f t="shared" si="12"/>
        <v>202</v>
      </c>
      <c r="W24" s="205"/>
      <c r="X24" s="205"/>
      <c r="Y24" s="129">
        <f>Y27</f>
        <v>10</v>
      </c>
      <c r="Z24" s="129">
        <f>Z27</f>
        <v>8</v>
      </c>
      <c r="AA24" s="129">
        <f>AA27</f>
        <v>10</v>
      </c>
      <c r="AB24" s="129">
        <f aca="true" t="shared" si="15" ref="AB24:AP24">AB27</f>
        <v>8</v>
      </c>
      <c r="AC24" s="129">
        <f t="shared" si="15"/>
        <v>10</v>
      </c>
      <c r="AD24" s="129">
        <f t="shared" si="15"/>
        <v>8</v>
      </c>
      <c r="AE24" s="129">
        <f t="shared" si="15"/>
        <v>10</v>
      </c>
      <c r="AF24" s="129">
        <f t="shared" si="15"/>
        <v>8</v>
      </c>
      <c r="AG24" s="129">
        <f t="shared" si="15"/>
        <v>10</v>
      </c>
      <c r="AH24" s="129">
        <f t="shared" si="15"/>
        <v>6</v>
      </c>
      <c r="AI24" s="129">
        <f t="shared" si="15"/>
        <v>10</v>
      </c>
      <c r="AJ24" s="129">
        <f t="shared" si="15"/>
        <v>8</v>
      </c>
      <c r="AK24" s="129">
        <f t="shared" si="15"/>
        <v>6</v>
      </c>
      <c r="AL24" s="129">
        <f t="shared" si="15"/>
        <v>10</v>
      </c>
      <c r="AM24" s="129">
        <f t="shared" si="15"/>
        <v>10</v>
      </c>
      <c r="AN24" s="129">
        <f t="shared" si="15"/>
        <v>10</v>
      </c>
      <c r="AO24" s="129">
        <f t="shared" si="15"/>
        <v>10</v>
      </c>
      <c r="AP24" s="129">
        <f t="shared" si="15"/>
        <v>16</v>
      </c>
      <c r="AQ24" s="516">
        <f>SUM(AQ25,AQ26,AQ27,AQ28,AQ29)</f>
        <v>0</v>
      </c>
      <c r="AR24" s="516">
        <f>SUM(AR25,AR26,AR27,AR28,AR29)</f>
        <v>0</v>
      </c>
      <c r="AS24" s="516">
        <f>SUM(AS25,AS26,AS27,AS28,AS29)</f>
        <v>0</v>
      </c>
      <c r="AT24" s="516">
        <f>SUM(AT25,AT26,AT27,AT28,AT29)</f>
        <v>36</v>
      </c>
      <c r="AU24" s="516">
        <f>SUM(AU25,AU26,AU27,AU28,AU29)</f>
        <v>36</v>
      </c>
      <c r="AV24" s="516">
        <f>SUM(AV25,AV26,AV27,AV28,AV29)</f>
        <v>36</v>
      </c>
      <c r="AW24" s="372"/>
      <c r="AX24" s="106">
        <f>SUM(Y24:AU24,AV24:AW24)</f>
        <v>276</v>
      </c>
      <c r="AY24" s="209"/>
      <c r="AZ24" s="209"/>
      <c r="BA24" s="209"/>
      <c r="BB24" s="209"/>
      <c r="BC24" s="209"/>
      <c r="BD24" s="209"/>
      <c r="BE24" s="209"/>
      <c r="BF24" s="210"/>
      <c r="BG24" s="300">
        <f t="shared" si="13"/>
        <v>478</v>
      </c>
    </row>
    <row r="25" spans="1:59" ht="26.25" customHeight="1" thickBot="1">
      <c r="A25" s="554"/>
      <c r="B25" s="527" t="s">
        <v>28</v>
      </c>
      <c r="C25" s="528" t="s">
        <v>246</v>
      </c>
      <c r="D25" s="556" t="s">
        <v>84</v>
      </c>
      <c r="E25" s="539">
        <v>14</v>
      </c>
      <c r="F25" s="539">
        <v>12</v>
      </c>
      <c r="G25" s="539">
        <v>12</v>
      </c>
      <c r="H25" s="539">
        <v>12</v>
      </c>
      <c r="I25" s="539">
        <v>12</v>
      </c>
      <c r="J25" s="539">
        <v>14</v>
      </c>
      <c r="K25" s="539">
        <v>14</v>
      </c>
      <c r="L25" s="539">
        <v>14</v>
      </c>
      <c r="M25" s="539">
        <v>14</v>
      </c>
      <c r="N25" s="539">
        <v>12</v>
      </c>
      <c r="O25" s="539">
        <v>12</v>
      </c>
      <c r="P25" s="539">
        <v>12</v>
      </c>
      <c r="Q25" s="539">
        <v>12</v>
      </c>
      <c r="R25" s="534"/>
      <c r="S25" s="523"/>
      <c r="T25" s="540"/>
      <c r="U25" s="92" t="s">
        <v>47</v>
      </c>
      <c r="V25" s="106">
        <f t="shared" si="12"/>
        <v>166</v>
      </c>
      <c r="W25" s="21"/>
      <c r="X25" s="21"/>
      <c r="Y25" s="541"/>
      <c r="Z25" s="541"/>
      <c r="AA25" s="542"/>
      <c r="AB25" s="542"/>
      <c r="AC25" s="542"/>
      <c r="AD25" s="542"/>
      <c r="AE25" s="542"/>
      <c r="AF25" s="542"/>
      <c r="AG25" s="543"/>
      <c r="AH25" s="544"/>
      <c r="AI25" s="541"/>
      <c r="AJ25" s="541"/>
      <c r="AK25" s="541"/>
      <c r="AL25" s="541"/>
      <c r="AM25" s="541"/>
      <c r="AN25" s="541"/>
      <c r="AO25" s="541"/>
      <c r="AP25" s="541"/>
      <c r="AQ25" s="540"/>
      <c r="AR25" s="540"/>
      <c r="AS25" s="540"/>
      <c r="AT25" s="540"/>
      <c r="AU25" s="540"/>
      <c r="AV25" s="540"/>
      <c r="AW25" s="227"/>
      <c r="AX25" s="106">
        <f>SUM(Y25:AU25,AV25:AW25)</f>
        <v>0</v>
      </c>
      <c r="AY25" s="545"/>
      <c r="AZ25" s="545"/>
      <c r="BA25" s="545"/>
      <c r="BB25" s="545"/>
      <c r="BC25" s="545"/>
      <c r="BD25" s="545"/>
      <c r="BE25" s="545"/>
      <c r="BF25" s="546"/>
      <c r="BG25" s="300">
        <f t="shared" si="13"/>
        <v>166</v>
      </c>
    </row>
    <row r="26" spans="1:59" ht="64.5" thickBot="1">
      <c r="A26" s="554"/>
      <c r="B26" s="527" t="s">
        <v>247</v>
      </c>
      <c r="C26" s="528" t="s">
        <v>248</v>
      </c>
      <c r="D26" s="556" t="s">
        <v>84</v>
      </c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0"/>
      <c r="S26" s="523"/>
      <c r="T26" s="534">
        <v>36</v>
      </c>
      <c r="U26" s="92"/>
      <c r="V26" s="106">
        <f t="shared" si="12"/>
        <v>36</v>
      </c>
      <c r="W26" s="21"/>
      <c r="X26" s="21"/>
      <c r="Y26" s="541"/>
      <c r="Z26" s="541"/>
      <c r="AA26" s="542"/>
      <c r="AB26" s="542"/>
      <c r="AC26" s="542"/>
      <c r="AD26" s="542"/>
      <c r="AE26" s="542"/>
      <c r="AF26" s="542"/>
      <c r="AG26" s="543"/>
      <c r="AH26" s="544"/>
      <c r="AI26" s="541"/>
      <c r="AJ26" s="541"/>
      <c r="AK26" s="541"/>
      <c r="AL26" s="541"/>
      <c r="AM26" s="541"/>
      <c r="AN26" s="541"/>
      <c r="AO26" s="541"/>
      <c r="AP26" s="541"/>
      <c r="AQ26" s="540"/>
      <c r="AR26" s="540"/>
      <c r="AS26" s="540"/>
      <c r="AT26" s="540"/>
      <c r="AU26" s="540"/>
      <c r="AV26" s="540"/>
      <c r="AW26" s="227"/>
      <c r="AX26" s="106">
        <f>SUM(Y26:AU26,AV26:AW26)</f>
        <v>0</v>
      </c>
      <c r="AY26" s="545"/>
      <c r="AZ26" s="545"/>
      <c r="BA26" s="545"/>
      <c r="BB26" s="545"/>
      <c r="BC26" s="545"/>
      <c r="BD26" s="545"/>
      <c r="BE26" s="545"/>
      <c r="BF26" s="546"/>
      <c r="BG26" s="300">
        <f t="shared" si="13"/>
        <v>36</v>
      </c>
    </row>
    <row r="27" spans="1:59" ht="25.5" customHeight="1" thickBot="1">
      <c r="A27" s="554"/>
      <c r="B27" s="527" t="s">
        <v>160</v>
      </c>
      <c r="C27" s="528" t="s">
        <v>249</v>
      </c>
      <c r="D27" s="556" t="s">
        <v>84</v>
      </c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0"/>
      <c r="S27" s="523"/>
      <c r="T27" s="540"/>
      <c r="U27" s="92"/>
      <c r="V27" s="106">
        <f t="shared" si="12"/>
        <v>0</v>
      </c>
      <c r="W27" s="21"/>
      <c r="X27" s="21"/>
      <c r="Y27" s="547">
        <v>10</v>
      </c>
      <c r="Z27" s="547">
        <v>8</v>
      </c>
      <c r="AA27" s="539">
        <v>10</v>
      </c>
      <c r="AB27" s="539">
        <v>8</v>
      </c>
      <c r="AC27" s="539">
        <v>10</v>
      </c>
      <c r="AD27" s="539">
        <v>8</v>
      </c>
      <c r="AE27" s="539">
        <v>10</v>
      </c>
      <c r="AF27" s="539">
        <v>8</v>
      </c>
      <c r="AG27" s="548">
        <v>10</v>
      </c>
      <c r="AH27" s="549">
        <v>6</v>
      </c>
      <c r="AI27" s="547">
        <v>10</v>
      </c>
      <c r="AJ27" s="547">
        <v>8</v>
      </c>
      <c r="AK27" s="547">
        <v>6</v>
      </c>
      <c r="AL27" s="547">
        <v>10</v>
      </c>
      <c r="AM27" s="547">
        <v>10</v>
      </c>
      <c r="AN27" s="547">
        <v>10</v>
      </c>
      <c r="AO27" s="547">
        <v>10</v>
      </c>
      <c r="AP27" s="547">
        <v>16</v>
      </c>
      <c r="AQ27" s="540"/>
      <c r="AR27" s="540"/>
      <c r="AS27" s="540"/>
      <c r="AT27" s="540"/>
      <c r="AU27" s="540"/>
      <c r="AV27" s="540"/>
      <c r="AW27" s="227" t="s">
        <v>47</v>
      </c>
      <c r="AX27" s="306">
        <f>SUM(Y27,Z27,AA27,AB27,AC27,AD27,AE27,AF27,AG27,AH27,AI27,AJ27,AK27,AL27,AM27,AN27,AO27,AP27)</f>
        <v>168</v>
      </c>
      <c r="AY27" s="545"/>
      <c r="AZ27" s="545"/>
      <c r="BA27" s="545"/>
      <c r="BB27" s="545"/>
      <c r="BC27" s="545"/>
      <c r="BD27" s="545"/>
      <c r="BE27" s="545"/>
      <c r="BF27" s="546"/>
      <c r="BG27" s="300">
        <f t="shared" si="13"/>
        <v>168</v>
      </c>
    </row>
    <row r="28" spans="1:59" ht="42" customHeight="1">
      <c r="A28" s="554"/>
      <c r="B28" s="527" t="s">
        <v>162</v>
      </c>
      <c r="C28" s="528" t="s">
        <v>250</v>
      </c>
      <c r="D28" s="556" t="s">
        <v>84</v>
      </c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0"/>
      <c r="S28" s="523"/>
      <c r="T28" s="540"/>
      <c r="U28" s="92"/>
      <c r="V28" s="106">
        <f t="shared" si="12"/>
        <v>0</v>
      </c>
      <c r="W28" s="21"/>
      <c r="X28" s="21"/>
      <c r="Y28" s="541"/>
      <c r="Z28" s="541"/>
      <c r="AA28" s="542"/>
      <c r="AB28" s="542"/>
      <c r="AC28" s="542"/>
      <c r="AD28" s="542"/>
      <c r="AE28" s="542"/>
      <c r="AF28" s="542"/>
      <c r="AG28" s="543"/>
      <c r="AH28" s="544"/>
      <c r="AI28" s="541"/>
      <c r="AJ28" s="541"/>
      <c r="AK28" s="541"/>
      <c r="AL28" s="541"/>
      <c r="AM28" s="541"/>
      <c r="AN28" s="541"/>
      <c r="AO28" s="541"/>
      <c r="AP28" s="541"/>
      <c r="AQ28" s="534"/>
      <c r="AR28" s="540"/>
      <c r="AS28" s="540"/>
      <c r="AT28" s="550">
        <v>36</v>
      </c>
      <c r="AU28" s="534"/>
      <c r="AV28" s="540"/>
      <c r="AW28" s="227" t="s">
        <v>50</v>
      </c>
      <c r="AX28" s="106">
        <f>SUM(Y28:AU28,AV28:AW28)</f>
        <v>36</v>
      </c>
      <c r="AY28" s="545"/>
      <c r="AZ28" s="545"/>
      <c r="BA28" s="545"/>
      <c r="BB28" s="545"/>
      <c r="BC28" s="545"/>
      <c r="BD28" s="545"/>
      <c r="BE28" s="545"/>
      <c r="BF28" s="546"/>
      <c r="BG28" s="300">
        <f t="shared" si="13"/>
        <v>36</v>
      </c>
    </row>
    <row r="29" spans="1:59" ht="36.75" customHeight="1">
      <c r="A29" s="554"/>
      <c r="B29" s="355" t="s">
        <v>41</v>
      </c>
      <c r="C29" s="555" t="s">
        <v>250</v>
      </c>
      <c r="D29" s="556" t="s">
        <v>84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519"/>
      <c r="S29" s="523"/>
      <c r="T29" s="521"/>
      <c r="U29" s="92"/>
      <c r="V29" s="93">
        <f t="shared" si="12"/>
        <v>0</v>
      </c>
      <c r="W29" s="21"/>
      <c r="X29" s="21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519"/>
      <c r="AR29" s="519"/>
      <c r="AS29" s="522"/>
      <c r="AT29" s="522"/>
      <c r="AU29" s="519">
        <v>36</v>
      </c>
      <c r="AV29" s="519">
        <v>36</v>
      </c>
      <c r="AW29" s="227" t="s">
        <v>50</v>
      </c>
      <c r="AX29" s="166">
        <f>SUM(Y29:AU29,AV29:AW29)</f>
        <v>72</v>
      </c>
      <c r="AY29" s="16"/>
      <c r="AZ29" s="16"/>
      <c r="BA29" s="16"/>
      <c r="BB29" s="16"/>
      <c r="BC29" s="16"/>
      <c r="BD29" s="16"/>
      <c r="BE29" s="16"/>
      <c r="BF29" s="158"/>
      <c r="BG29" s="151">
        <f t="shared" si="13"/>
        <v>72</v>
      </c>
    </row>
    <row r="30" spans="1:59" ht="12.75" customHeight="1">
      <c r="A30" s="554"/>
      <c r="B30" s="566" t="s">
        <v>86</v>
      </c>
      <c r="C30" s="566"/>
      <c r="D30" s="566"/>
      <c r="E30" s="223">
        <f aca="true" t="shared" si="16" ref="E30:S30">SUM(E8,E11,E13)</f>
        <v>36</v>
      </c>
      <c r="F30" s="223">
        <f t="shared" si="16"/>
        <v>36</v>
      </c>
      <c r="G30" s="223">
        <f t="shared" si="16"/>
        <v>36</v>
      </c>
      <c r="H30" s="223">
        <f t="shared" si="16"/>
        <v>36</v>
      </c>
      <c r="I30" s="223">
        <f t="shared" si="16"/>
        <v>36</v>
      </c>
      <c r="J30" s="223">
        <f t="shared" si="16"/>
        <v>36</v>
      </c>
      <c r="K30" s="223">
        <f t="shared" si="16"/>
        <v>36</v>
      </c>
      <c r="L30" s="223">
        <f t="shared" si="16"/>
        <v>36</v>
      </c>
      <c r="M30" s="223">
        <f t="shared" si="16"/>
        <v>36</v>
      </c>
      <c r="N30" s="223">
        <f t="shared" si="16"/>
        <v>36</v>
      </c>
      <c r="O30" s="223">
        <f t="shared" si="16"/>
        <v>36</v>
      </c>
      <c r="P30" s="223">
        <f t="shared" si="16"/>
        <v>36</v>
      </c>
      <c r="Q30" s="223">
        <f t="shared" si="16"/>
        <v>36</v>
      </c>
      <c r="R30" s="532">
        <f t="shared" si="16"/>
        <v>36</v>
      </c>
      <c r="S30" s="532">
        <f t="shared" si="16"/>
        <v>36</v>
      </c>
      <c r="T30" s="532">
        <f>SUM(T24,T19)</f>
        <v>36</v>
      </c>
      <c r="U30" s="98"/>
      <c r="V30" s="142">
        <f>SUM(E30:U30)</f>
        <v>576</v>
      </c>
      <c r="W30" s="165"/>
      <c r="X30" s="165"/>
      <c r="Y30" s="223">
        <f aca="true" t="shared" si="17" ref="Y30:AP30">SUM(Y8,Y13)</f>
        <v>36</v>
      </c>
      <c r="Z30" s="223">
        <f t="shared" si="17"/>
        <v>36</v>
      </c>
      <c r="AA30" s="223">
        <f t="shared" si="17"/>
        <v>36</v>
      </c>
      <c r="AB30" s="223">
        <f t="shared" si="17"/>
        <v>36</v>
      </c>
      <c r="AC30" s="223">
        <f t="shared" si="17"/>
        <v>36</v>
      </c>
      <c r="AD30" s="223">
        <f t="shared" si="17"/>
        <v>36</v>
      </c>
      <c r="AE30" s="223">
        <f t="shared" si="17"/>
        <v>36</v>
      </c>
      <c r="AF30" s="223">
        <f t="shared" si="17"/>
        <v>36</v>
      </c>
      <c r="AG30" s="223">
        <f t="shared" si="17"/>
        <v>36</v>
      </c>
      <c r="AH30" s="223">
        <f t="shared" si="17"/>
        <v>36</v>
      </c>
      <c r="AI30" s="223">
        <f t="shared" si="17"/>
        <v>36</v>
      </c>
      <c r="AJ30" s="223">
        <f t="shared" si="17"/>
        <v>36</v>
      </c>
      <c r="AK30" s="223">
        <f t="shared" si="17"/>
        <v>36</v>
      </c>
      <c r="AL30" s="223">
        <f t="shared" si="17"/>
        <v>36</v>
      </c>
      <c r="AM30" s="223">
        <f t="shared" si="17"/>
        <v>36</v>
      </c>
      <c r="AN30" s="223">
        <f t="shared" si="17"/>
        <v>36</v>
      </c>
      <c r="AO30" s="223">
        <f t="shared" si="17"/>
        <v>36</v>
      </c>
      <c r="AP30" s="223">
        <f t="shared" si="17"/>
        <v>36</v>
      </c>
      <c r="AQ30" s="532">
        <f aca="true" t="shared" si="18" ref="AQ30:AV30">AQ13</f>
        <v>36</v>
      </c>
      <c r="AR30" s="532">
        <f t="shared" si="18"/>
        <v>36</v>
      </c>
      <c r="AS30" s="532">
        <f t="shared" si="18"/>
        <v>36</v>
      </c>
      <c r="AT30" s="532">
        <f t="shared" si="18"/>
        <v>36</v>
      </c>
      <c r="AU30" s="532">
        <f t="shared" si="18"/>
        <v>36</v>
      </c>
      <c r="AV30" s="532">
        <f t="shared" si="18"/>
        <v>36</v>
      </c>
      <c r="AW30" s="227"/>
      <c r="AX30" s="142">
        <f>SUM(Y30:AU30,AV30:AW30)</f>
        <v>864</v>
      </c>
      <c r="AY30" s="170"/>
      <c r="AZ30" s="170"/>
      <c r="BA30" s="170"/>
      <c r="BB30" s="170"/>
      <c r="BC30" s="170"/>
      <c r="BD30" s="170"/>
      <c r="BE30" s="170"/>
      <c r="BF30" s="171"/>
      <c r="BG30" s="311">
        <f>SUM(V30,AX30)</f>
        <v>1440</v>
      </c>
    </row>
    <row r="31" spans="1:2" ht="12.75" customHeight="1">
      <c r="A31" s="551"/>
      <c r="B31" s="511"/>
    </row>
    <row r="32" spans="1:2" ht="12.75" customHeight="1" hidden="1">
      <c r="A32" s="551"/>
      <c r="B32" s="511"/>
    </row>
    <row r="33" spans="1:2" ht="12.75" customHeight="1" hidden="1">
      <c r="A33" s="551"/>
      <c r="B33" s="511"/>
    </row>
    <row r="34" spans="1:2" ht="12.75" customHeight="1" hidden="1">
      <c r="A34" s="551"/>
      <c r="B34" s="511"/>
    </row>
    <row r="35" spans="1:2" ht="12.75" customHeight="1" hidden="1">
      <c r="A35" s="551"/>
      <c r="B35" s="511"/>
    </row>
    <row r="36" spans="1:2" ht="12.75">
      <c r="A36" s="551"/>
      <c r="B36" s="511"/>
    </row>
    <row r="37" spans="1:2" ht="12.75">
      <c r="A37" s="551"/>
      <c r="B37" s="511"/>
    </row>
    <row r="38" spans="1:2" ht="27" customHeight="1">
      <c r="A38" s="551"/>
      <c r="B38" s="511"/>
    </row>
    <row r="39" spans="1:2" ht="27" customHeight="1">
      <c r="A39" s="551"/>
      <c r="B39" s="511"/>
    </row>
    <row r="40" spans="1:2" ht="12.75">
      <c r="A40" s="551"/>
      <c r="B40" s="511"/>
    </row>
    <row r="41" spans="1:2" ht="12.75">
      <c r="A41" s="551"/>
      <c r="B41" s="511"/>
    </row>
    <row r="42" spans="1:2" ht="12.75" customHeight="1" hidden="1">
      <c r="A42" s="551"/>
      <c r="B42" s="511"/>
    </row>
    <row r="43" spans="1:2" ht="12.75" customHeight="1" hidden="1">
      <c r="A43" s="551"/>
      <c r="B43" s="511"/>
    </row>
    <row r="44" spans="1:2" ht="12.75" customHeight="1" hidden="1">
      <c r="A44" s="551"/>
      <c r="B44" s="511"/>
    </row>
    <row r="45" spans="1:2" ht="12.75" customHeight="1" hidden="1">
      <c r="A45" s="551"/>
      <c r="B45" s="511"/>
    </row>
    <row r="46" spans="1:2" ht="12.75" customHeight="1" hidden="1">
      <c r="A46" s="551"/>
      <c r="B46" s="511"/>
    </row>
    <row r="47" spans="1:2" ht="12.75" customHeight="1" hidden="1">
      <c r="A47" s="551"/>
      <c r="B47" s="511"/>
    </row>
    <row r="48" spans="1:2" ht="12.75">
      <c r="A48" s="551"/>
      <c r="B48" s="511"/>
    </row>
    <row r="49" spans="1:2" ht="12.75">
      <c r="A49" s="551"/>
      <c r="B49" s="511"/>
    </row>
    <row r="50" spans="1:2" ht="24.75" customHeight="1">
      <c r="A50" s="551"/>
      <c r="B50" s="511"/>
    </row>
    <row r="51" spans="1:2" ht="24.75" customHeight="1">
      <c r="A51" s="551"/>
      <c r="B51" s="511"/>
    </row>
    <row r="52" spans="1:2" ht="24.75" customHeight="1">
      <c r="A52" s="551"/>
      <c r="B52" s="511"/>
    </row>
    <row r="53" spans="1:2" ht="12.75">
      <c r="A53" s="511"/>
      <c r="B53" s="511"/>
    </row>
  </sheetData>
  <sheetProtection/>
  <mergeCells count="21">
    <mergeCell ref="BB3:BE3"/>
    <mergeCell ref="S3:T3"/>
    <mergeCell ref="A8:A30"/>
    <mergeCell ref="B30:D30"/>
    <mergeCell ref="BG3:BG7"/>
    <mergeCell ref="E4:BF4"/>
    <mergeCell ref="E6:BF6"/>
    <mergeCell ref="N3:Q3"/>
    <mergeCell ref="X3:AA3"/>
    <mergeCell ref="AC3:AE3"/>
    <mergeCell ref="AK3:AM3"/>
    <mergeCell ref="AO3:AR3"/>
    <mergeCell ref="AT3:AV3"/>
    <mergeCell ref="A3:A7"/>
    <mergeCell ref="D3:D7"/>
    <mergeCell ref="AG3:AI3"/>
    <mergeCell ref="AY3:BA3"/>
    <mergeCell ref="J3:M3"/>
    <mergeCell ref="B3:B7"/>
    <mergeCell ref="C3:C7"/>
    <mergeCell ref="F3:H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44"/>
  <sheetViews>
    <sheetView tabSelected="1" zoomScalePageLayoutView="0" workbookViewId="0" topLeftCell="A33">
      <selection activeCell="AG19" sqref="AG19:AL19"/>
    </sheetView>
  </sheetViews>
  <sheetFormatPr defaultColWidth="9.00390625" defaultRowHeight="12.75"/>
  <cols>
    <col min="1" max="1" width="2.875" style="0" customWidth="1"/>
    <col min="2" max="2" width="9.375" style="0" customWidth="1"/>
    <col min="3" max="3" width="22.125" style="0" customWidth="1"/>
    <col min="4" max="4" width="7.75390625" style="0" customWidth="1"/>
    <col min="5" max="20" width="3.25390625" style="0" customWidth="1"/>
    <col min="21" max="21" width="7.00390625" style="0" customWidth="1"/>
    <col min="22" max="22" width="3.75390625" style="0" customWidth="1"/>
    <col min="23" max="23" width="5.75390625" style="0" customWidth="1"/>
    <col min="24" max="24" width="4.75390625" style="0" customWidth="1"/>
    <col min="25" max="25" width="3.125" style="0" customWidth="1"/>
    <col min="26" max="27" width="3.00390625" style="0" customWidth="1"/>
    <col min="28" max="39" width="3.25390625" style="0" customWidth="1"/>
    <col min="40" max="40" width="7.125" style="0" customWidth="1"/>
    <col min="41" max="42" width="3.25390625" style="0" customWidth="1"/>
    <col min="43" max="43" width="4.75390625" style="0" customWidth="1"/>
    <col min="44" max="63" width="2.75390625" style="0" customWidth="1"/>
    <col min="64" max="64" width="5.375" style="0" customWidth="1"/>
  </cols>
  <sheetData>
    <row r="1" spans="2:64" ht="15" customHeight="1">
      <c r="B1" s="3" t="s">
        <v>71</v>
      </c>
      <c r="BJ1" s="634"/>
      <c r="BK1" s="634"/>
      <c r="BL1" s="634"/>
    </row>
    <row r="2" spans="2:64" ht="15" customHeight="1" thickBot="1">
      <c r="B2" s="3" t="s">
        <v>224</v>
      </c>
      <c r="C2" s="4" t="s">
        <v>208</v>
      </c>
      <c r="D2" s="4" t="s">
        <v>189</v>
      </c>
      <c r="I2" s="4"/>
      <c r="J2" s="4"/>
      <c r="BJ2" s="634"/>
      <c r="BK2" s="634"/>
      <c r="BL2" s="634"/>
    </row>
    <row r="3" spans="1:64" ht="89.25" customHeight="1">
      <c r="A3" s="400" t="s">
        <v>54</v>
      </c>
      <c r="B3" s="403" t="s">
        <v>0</v>
      </c>
      <c r="C3" s="406" t="s">
        <v>72</v>
      </c>
      <c r="D3" s="409" t="s">
        <v>73</v>
      </c>
      <c r="E3" s="25" t="s">
        <v>110</v>
      </c>
      <c r="F3" s="399" t="s">
        <v>55</v>
      </c>
      <c r="G3" s="399"/>
      <c r="H3" s="399"/>
      <c r="I3" s="26" t="s">
        <v>111</v>
      </c>
      <c r="J3" s="398" t="s">
        <v>56</v>
      </c>
      <c r="K3" s="398"/>
      <c r="L3" s="398"/>
      <c r="M3" s="398"/>
      <c r="N3" s="398" t="s">
        <v>57</v>
      </c>
      <c r="O3" s="398"/>
      <c r="P3" s="398"/>
      <c r="Q3" s="398"/>
      <c r="R3" s="5" t="s">
        <v>112</v>
      </c>
      <c r="S3" s="567" t="s">
        <v>58</v>
      </c>
      <c r="T3" s="567"/>
      <c r="U3" s="568"/>
      <c r="V3" s="146" t="s">
        <v>68</v>
      </c>
      <c r="W3" s="6" t="s">
        <v>74</v>
      </c>
      <c r="X3" s="5" t="s">
        <v>113</v>
      </c>
      <c r="Y3" s="398" t="s">
        <v>59</v>
      </c>
      <c r="Z3" s="398"/>
      <c r="AA3" s="398"/>
      <c r="AB3" s="398"/>
      <c r="AC3" s="5" t="s">
        <v>114</v>
      </c>
      <c r="AD3" s="398" t="s">
        <v>60</v>
      </c>
      <c r="AE3" s="398"/>
      <c r="AF3" s="398"/>
      <c r="AG3" s="5" t="s">
        <v>132</v>
      </c>
      <c r="AH3" s="515" t="s">
        <v>61</v>
      </c>
      <c r="AI3" s="515"/>
      <c r="AJ3" s="515"/>
      <c r="AK3" s="515"/>
      <c r="AL3" s="5" t="s">
        <v>116</v>
      </c>
      <c r="AM3" s="146" t="s">
        <v>68</v>
      </c>
      <c r="AN3" s="6" t="s">
        <v>74</v>
      </c>
      <c r="AO3" s="147" t="s">
        <v>62</v>
      </c>
      <c r="AP3" s="5" t="s">
        <v>117</v>
      </c>
      <c r="AQ3" s="398" t="s">
        <v>63</v>
      </c>
      <c r="AR3" s="398"/>
      <c r="AS3" s="398"/>
      <c r="AT3" s="398"/>
      <c r="AU3" s="5" t="s">
        <v>133</v>
      </c>
      <c r="AV3" s="398" t="s">
        <v>64</v>
      </c>
      <c r="AW3" s="398"/>
      <c r="AX3" s="398"/>
      <c r="AY3" s="5" t="s">
        <v>118</v>
      </c>
      <c r="AZ3" s="398" t="s">
        <v>65</v>
      </c>
      <c r="BA3" s="398"/>
      <c r="BB3" s="398"/>
      <c r="BC3" s="398"/>
      <c r="BD3" s="398" t="s">
        <v>66</v>
      </c>
      <c r="BE3" s="398"/>
      <c r="BF3" s="398"/>
      <c r="BG3" s="398"/>
      <c r="BH3" s="83"/>
      <c r="BI3" s="412" t="s">
        <v>80</v>
      </c>
      <c r="BJ3" s="634"/>
      <c r="BK3" s="634"/>
      <c r="BL3" s="634"/>
    </row>
    <row r="4" spans="1:64" ht="12.75">
      <c r="A4" s="401"/>
      <c r="B4" s="404"/>
      <c r="C4" s="407"/>
      <c r="D4" s="410"/>
      <c r="E4" s="449" t="s">
        <v>81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2"/>
      <c r="BI4" s="413"/>
      <c r="BJ4" s="634"/>
      <c r="BK4" s="634"/>
      <c r="BL4" s="634"/>
    </row>
    <row r="5" spans="1:64" ht="12.75">
      <c r="A5" s="401"/>
      <c r="B5" s="404"/>
      <c r="C5" s="407"/>
      <c r="D5" s="410"/>
      <c r="E5" s="8">
        <v>35</v>
      </c>
      <c r="F5" s="27">
        <v>36</v>
      </c>
      <c r="G5" s="27">
        <v>37</v>
      </c>
      <c r="H5" s="27">
        <v>38</v>
      </c>
      <c r="I5" s="27">
        <v>39</v>
      </c>
      <c r="J5" s="27">
        <v>40</v>
      </c>
      <c r="K5" s="27">
        <v>41</v>
      </c>
      <c r="L5" s="27">
        <v>42</v>
      </c>
      <c r="M5" s="27">
        <v>43</v>
      </c>
      <c r="N5" s="27">
        <v>44</v>
      </c>
      <c r="O5" s="27">
        <v>45</v>
      </c>
      <c r="P5" s="27">
        <v>46</v>
      </c>
      <c r="Q5" s="27">
        <v>47</v>
      </c>
      <c r="R5" s="27">
        <v>48</v>
      </c>
      <c r="S5" s="28">
        <v>49</v>
      </c>
      <c r="T5" s="27">
        <v>50</v>
      </c>
      <c r="U5" s="28">
        <v>51</v>
      </c>
      <c r="V5" s="8">
        <v>52</v>
      </c>
      <c r="W5" s="9"/>
      <c r="X5" s="249">
        <v>52</v>
      </c>
      <c r="Y5" s="28">
        <v>1</v>
      </c>
      <c r="Z5" s="8">
        <v>2</v>
      </c>
      <c r="AA5" s="27">
        <v>3</v>
      </c>
      <c r="AB5" s="27">
        <v>4</v>
      </c>
      <c r="AC5" s="27">
        <v>5</v>
      </c>
      <c r="AD5" s="27">
        <v>6</v>
      </c>
      <c r="AE5" s="27">
        <v>7</v>
      </c>
      <c r="AF5" s="27">
        <v>8</v>
      </c>
      <c r="AG5" s="27">
        <v>9</v>
      </c>
      <c r="AH5" s="27">
        <v>10</v>
      </c>
      <c r="AI5" s="28">
        <v>11</v>
      </c>
      <c r="AJ5" s="28">
        <v>12</v>
      </c>
      <c r="AK5" s="28">
        <v>13</v>
      </c>
      <c r="AL5" s="27">
        <v>14</v>
      </c>
      <c r="AM5" s="27">
        <v>15</v>
      </c>
      <c r="AN5" s="27"/>
      <c r="AO5" s="27">
        <v>16</v>
      </c>
      <c r="AP5" s="27">
        <v>17</v>
      </c>
      <c r="AQ5" s="27">
        <v>18</v>
      </c>
      <c r="AR5" s="27">
        <v>19</v>
      </c>
      <c r="AS5" s="27">
        <v>20</v>
      </c>
      <c r="AT5" s="27">
        <v>21</v>
      </c>
      <c r="AU5" s="27">
        <v>22</v>
      </c>
      <c r="AV5" s="27">
        <v>23</v>
      </c>
      <c r="AW5" s="27">
        <v>24</v>
      </c>
      <c r="AX5" s="27">
        <v>25</v>
      </c>
      <c r="AY5" s="27">
        <v>26</v>
      </c>
      <c r="AZ5" s="27">
        <v>27</v>
      </c>
      <c r="BA5" s="27">
        <v>28</v>
      </c>
      <c r="BB5" s="27">
        <v>29</v>
      </c>
      <c r="BC5" s="27">
        <v>30</v>
      </c>
      <c r="BD5" s="27">
        <v>31</v>
      </c>
      <c r="BE5" s="27">
        <v>32</v>
      </c>
      <c r="BF5" s="27">
        <v>33</v>
      </c>
      <c r="BG5" s="27">
        <v>34</v>
      </c>
      <c r="BH5" s="28">
        <v>35</v>
      </c>
      <c r="BI5" s="413"/>
      <c r="BJ5" s="634"/>
      <c r="BK5" s="634"/>
      <c r="BL5" s="634"/>
    </row>
    <row r="6" spans="1:64" ht="12.75">
      <c r="A6" s="401"/>
      <c r="B6" s="404"/>
      <c r="C6" s="407"/>
      <c r="D6" s="410"/>
      <c r="E6" s="430" t="s">
        <v>82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50"/>
      <c r="BI6" s="413"/>
      <c r="BJ6" s="634"/>
      <c r="BK6" s="634"/>
      <c r="BL6" s="634"/>
    </row>
    <row r="7" spans="1:64" ht="13.5" thickBot="1">
      <c r="A7" s="402"/>
      <c r="B7" s="405"/>
      <c r="C7" s="408"/>
      <c r="D7" s="411"/>
      <c r="E7" s="224">
        <v>1</v>
      </c>
      <c r="F7" s="225">
        <v>2</v>
      </c>
      <c r="G7" s="225">
        <v>3</v>
      </c>
      <c r="H7" s="225">
        <v>4</v>
      </c>
      <c r="I7" s="225">
        <v>5</v>
      </c>
      <c r="J7" s="225">
        <v>6</v>
      </c>
      <c r="K7" s="225">
        <v>7</v>
      </c>
      <c r="L7" s="225">
        <v>8</v>
      </c>
      <c r="M7" s="225">
        <v>9</v>
      </c>
      <c r="N7" s="225">
        <v>10</v>
      </c>
      <c r="O7" s="225">
        <v>11</v>
      </c>
      <c r="P7" s="225">
        <v>12</v>
      </c>
      <c r="Q7" s="225">
        <v>13</v>
      </c>
      <c r="R7" s="226">
        <v>14</v>
      </c>
      <c r="S7" s="85">
        <v>15</v>
      </c>
      <c r="T7" s="10">
        <v>16</v>
      </c>
      <c r="U7" s="85">
        <v>17</v>
      </c>
      <c r="V7" s="85">
        <v>18</v>
      </c>
      <c r="W7" s="84"/>
      <c r="X7" s="259">
        <v>18</v>
      </c>
      <c r="Y7" s="85">
        <v>19</v>
      </c>
      <c r="Z7" s="393">
        <v>20</v>
      </c>
      <c r="AA7" s="225">
        <v>21</v>
      </c>
      <c r="AB7" s="225">
        <v>22</v>
      </c>
      <c r="AC7" s="225">
        <v>23</v>
      </c>
      <c r="AD7" s="225">
        <v>24</v>
      </c>
      <c r="AE7" s="225">
        <v>25</v>
      </c>
      <c r="AF7" s="225">
        <v>26</v>
      </c>
      <c r="AG7" s="225">
        <v>27</v>
      </c>
      <c r="AH7" s="226">
        <v>28</v>
      </c>
      <c r="AI7" s="85">
        <v>29</v>
      </c>
      <c r="AJ7" s="85">
        <v>30</v>
      </c>
      <c r="AK7" s="85">
        <v>31</v>
      </c>
      <c r="AL7" s="225">
        <v>32</v>
      </c>
      <c r="AM7" s="225">
        <v>33</v>
      </c>
      <c r="AN7" s="84"/>
      <c r="AO7" s="225">
        <v>34</v>
      </c>
      <c r="AP7" s="225">
        <v>35</v>
      </c>
      <c r="AQ7" s="225">
        <v>36</v>
      </c>
      <c r="AR7" s="225">
        <v>37</v>
      </c>
      <c r="AS7" s="225">
        <v>38</v>
      </c>
      <c r="AT7" s="225">
        <v>39</v>
      </c>
      <c r="AU7" s="225">
        <v>40</v>
      </c>
      <c r="AV7" s="225">
        <v>41</v>
      </c>
      <c r="AW7" s="225">
        <v>42</v>
      </c>
      <c r="AX7" s="225">
        <v>43</v>
      </c>
      <c r="AY7" s="225">
        <v>44</v>
      </c>
      <c r="AZ7" s="225">
        <v>45</v>
      </c>
      <c r="BA7" s="225">
        <v>46</v>
      </c>
      <c r="BB7" s="225">
        <v>47</v>
      </c>
      <c r="BC7" s="225">
        <v>48</v>
      </c>
      <c r="BD7" s="225">
        <v>49</v>
      </c>
      <c r="BE7" s="225">
        <v>50</v>
      </c>
      <c r="BF7" s="225">
        <v>51</v>
      </c>
      <c r="BG7" s="225">
        <v>52</v>
      </c>
      <c r="BH7" s="226">
        <v>53</v>
      </c>
      <c r="BI7" s="414"/>
      <c r="BJ7" s="634"/>
      <c r="BK7" s="634"/>
      <c r="BL7" s="634"/>
    </row>
    <row r="8" spans="1:64" ht="23.25" customHeight="1">
      <c r="A8" s="427" t="s">
        <v>106</v>
      </c>
      <c r="B8" s="378" t="s">
        <v>1</v>
      </c>
      <c r="C8" s="379" t="s">
        <v>83</v>
      </c>
      <c r="D8" s="11" t="s">
        <v>84</v>
      </c>
      <c r="E8" s="148">
        <f aca="true" t="shared" si="0" ref="E8:Q8">SUM(E9,E10,E11)</f>
        <v>8</v>
      </c>
      <c r="F8" s="148">
        <f t="shared" si="0"/>
        <v>8</v>
      </c>
      <c r="G8" s="148">
        <f t="shared" si="0"/>
        <v>8</v>
      </c>
      <c r="H8" s="148">
        <f t="shared" si="0"/>
        <v>8</v>
      </c>
      <c r="I8" s="148">
        <f t="shared" si="0"/>
        <v>8</v>
      </c>
      <c r="J8" s="148">
        <f t="shared" si="0"/>
        <v>8</v>
      </c>
      <c r="K8" s="148">
        <f t="shared" si="0"/>
        <v>8</v>
      </c>
      <c r="L8" s="148">
        <f t="shared" si="0"/>
        <v>8</v>
      </c>
      <c r="M8" s="148">
        <f t="shared" si="0"/>
        <v>8</v>
      </c>
      <c r="N8" s="148">
        <f t="shared" si="0"/>
        <v>8</v>
      </c>
      <c r="O8" s="148">
        <f t="shared" si="0"/>
        <v>10</v>
      </c>
      <c r="P8" s="148">
        <f t="shared" si="0"/>
        <v>10</v>
      </c>
      <c r="Q8" s="148">
        <f t="shared" si="0"/>
        <v>6</v>
      </c>
      <c r="R8" s="569"/>
      <c r="S8" s="569"/>
      <c r="T8" s="569"/>
      <c r="U8" s="570"/>
      <c r="V8" s="148"/>
      <c r="W8" s="166">
        <f>SUM(W9,W10,W11)</f>
        <v>106</v>
      </c>
      <c r="X8" s="13"/>
      <c r="Y8" s="13"/>
      <c r="Z8" s="148">
        <f aca="true" t="shared" si="1" ref="Z8:AF8">SUM(Z9,Z10,Z11)</f>
        <v>2</v>
      </c>
      <c r="AA8" s="148">
        <f t="shared" si="1"/>
        <v>2</v>
      </c>
      <c r="AB8" s="148">
        <f t="shared" si="1"/>
        <v>2</v>
      </c>
      <c r="AC8" s="148">
        <f t="shared" si="1"/>
        <v>2</v>
      </c>
      <c r="AD8" s="148">
        <f t="shared" si="1"/>
        <v>4</v>
      </c>
      <c r="AE8" s="148">
        <f t="shared" si="1"/>
        <v>4</v>
      </c>
      <c r="AF8" s="148">
        <f t="shared" si="1"/>
        <v>4</v>
      </c>
      <c r="AG8" s="569"/>
      <c r="AH8" s="569"/>
      <c r="AI8" s="569"/>
      <c r="AJ8" s="569"/>
      <c r="AK8" s="569"/>
      <c r="AL8" s="571"/>
      <c r="AM8" s="572"/>
      <c r="AN8" s="166">
        <f>SUM(AN9,AN10,AN11)</f>
        <v>20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50"/>
      <c r="BI8" s="151" t="e">
        <f>SUM(W8,#REF!)</f>
        <v>#REF!</v>
      </c>
      <c r="BJ8" s="634"/>
      <c r="BK8" s="634"/>
      <c r="BL8" s="634"/>
    </row>
    <row r="9" spans="1:64" ht="12.75">
      <c r="A9" s="428"/>
      <c r="B9" s="29" t="s">
        <v>150</v>
      </c>
      <c r="C9" s="30" t="s">
        <v>151</v>
      </c>
      <c r="D9" s="14" t="s">
        <v>84</v>
      </c>
      <c r="E9" s="90">
        <v>4</v>
      </c>
      <c r="F9" s="90">
        <v>4</v>
      </c>
      <c r="G9" s="90">
        <v>4</v>
      </c>
      <c r="H9" s="90">
        <v>4</v>
      </c>
      <c r="I9" s="90">
        <v>4</v>
      </c>
      <c r="J9" s="90">
        <v>4</v>
      </c>
      <c r="K9" s="90">
        <v>4</v>
      </c>
      <c r="L9" s="90">
        <v>4</v>
      </c>
      <c r="M9" s="90">
        <v>4</v>
      </c>
      <c r="N9" s="90">
        <v>4</v>
      </c>
      <c r="O9" s="90">
        <v>4</v>
      </c>
      <c r="P9" s="90">
        <v>4</v>
      </c>
      <c r="Q9" s="90">
        <v>0</v>
      </c>
      <c r="R9" s="573"/>
      <c r="S9" s="574"/>
      <c r="T9" s="574"/>
      <c r="U9" s="571"/>
      <c r="V9" s="92" t="s">
        <v>50</v>
      </c>
      <c r="W9" s="93">
        <f aca="true" t="shared" si="2" ref="W9:W21">SUM(E9:U9)</f>
        <v>48</v>
      </c>
      <c r="X9" s="21"/>
      <c r="Y9" s="21"/>
      <c r="Z9" s="90"/>
      <c r="AA9" s="90"/>
      <c r="AB9" s="90"/>
      <c r="AC9" s="90"/>
      <c r="AD9" s="90"/>
      <c r="AE9" s="90"/>
      <c r="AF9" s="90"/>
      <c r="AG9" s="575"/>
      <c r="AH9" s="576"/>
      <c r="AI9" s="573"/>
      <c r="AJ9" s="576"/>
      <c r="AK9" s="575"/>
      <c r="AL9" s="575"/>
      <c r="AM9" s="577"/>
      <c r="AN9" s="166">
        <f aca="true" t="shared" si="3" ref="AN9:AN18">SUM(Y9:AJ9,AK9:AL9)</f>
        <v>0</v>
      </c>
      <c r="AO9" s="155"/>
      <c r="AP9" s="155"/>
      <c r="AQ9" s="155"/>
      <c r="AR9" s="155"/>
      <c r="AS9" s="156"/>
      <c r="AT9" s="156"/>
      <c r="AU9" s="156"/>
      <c r="AV9" s="156"/>
      <c r="AW9" s="157"/>
      <c r="AX9" s="157"/>
      <c r="AY9" s="16"/>
      <c r="AZ9" s="16"/>
      <c r="BA9" s="16"/>
      <c r="BB9" s="16"/>
      <c r="BC9" s="16"/>
      <c r="BD9" s="16"/>
      <c r="BE9" s="16"/>
      <c r="BF9" s="16"/>
      <c r="BG9" s="16"/>
      <c r="BH9" s="158"/>
      <c r="BI9" s="151" t="e">
        <f>SUM(W9,#REF!)</f>
        <v>#REF!</v>
      </c>
      <c r="BJ9" s="634"/>
      <c r="BK9" s="634"/>
      <c r="BL9" s="634"/>
    </row>
    <row r="10" spans="1:64" ht="12.75">
      <c r="A10" s="428"/>
      <c r="B10" s="29" t="s">
        <v>4</v>
      </c>
      <c r="C10" s="30" t="s">
        <v>5</v>
      </c>
      <c r="D10" s="14" t="s">
        <v>84</v>
      </c>
      <c r="E10" s="90">
        <v>2</v>
      </c>
      <c r="F10" s="90">
        <v>2</v>
      </c>
      <c r="G10" s="90">
        <v>2</v>
      </c>
      <c r="H10" s="90">
        <v>2</v>
      </c>
      <c r="I10" s="90">
        <v>2</v>
      </c>
      <c r="J10" s="90">
        <v>2</v>
      </c>
      <c r="K10" s="90">
        <v>2</v>
      </c>
      <c r="L10" s="90">
        <v>2</v>
      </c>
      <c r="M10" s="90">
        <v>2</v>
      </c>
      <c r="N10" s="90">
        <v>2</v>
      </c>
      <c r="O10" s="90">
        <v>4</v>
      </c>
      <c r="P10" s="90">
        <v>4</v>
      </c>
      <c r="Q10" s="90">
        <v>4</v>
      </c>
      <c r="R10" s="573"/>
      <c r="S10" s="574"/>
      <c r="T10" s="574"/>
      <c r="U10" s="571"/>
      <c r="V10" s="92" t="s">
        <v>50</v>
      </c>
      <c r="W10" s="93">
        <f t="shared" si="2"/>
        <v>32</v>
      </c>
      <c r="X10" s="21"/>
      <c r="Y10" s="21"/>
      <c r="Z10" s="90"/>
      <c r="AA10" s="90"/>
      <c r="AB10" s="90"/>
      <c r="AC10" s="90"/>
      <c r="AD10" s="90"/>
      <c r="AE10" s="90"/>
      <c r="AF10" s="90"/>
      <c r="AG10" s="573"/>
      <c r="AH10" s="576"/>
      <c r="AI10" s="573"/>
      <c r="AJ10" s="576"/>
      <c r="AK10" s="575"/>
      <c r="AL10" s="575"/>
      <c r="AM10" s="577"/>
      <c r="AN10" s="166">
        <f t="shared" si="3"/>
        <v>0</v>
      </c>
      <c r="AO10" s="155"/>
      <c r="AP10" s="155"/>
      <c r="AQ10" s="155"/>
      <c r="AR10" s="155"/>
      <c r="AS10" s="156"/>
      <c r="AT10" s="156"/>
      <c r="AU10" s="156"/>
      <c r="AV10" s="156"/>
      <c r="AW10" s="157"/>
      <c r="AX10" s="157"/>
      <c r="AY10" s="16"/>
      <c r="AZ10" s="16"/>
      <c r="BA10" s="16"/>
      <c r="BB10" s="16"/>
      <c r="BC10" s="16"/>
      <c r="BD10" s="16"/>
      <c r="BE10" s="16"/>
      <c r="BF10" s="16"/>
      <c r="BG10" s="16"/>
      <c r="BH10" s="158"/>
      <c r="BI10" s="151" t="e">
        <f>SUM(W10,#REF!)</f>
        <v>#REF!</v>
      </c>
      <c r="BJ10" s="634"/>
      <c r="BK10" s="634"/>
      <c r="BL10" s="634"/>
    </row>
    <row r="11" spans="1:64" ht="12.75">
      <c r="A11" s="428"/>
      <c r="B11" s="29" t="s">
        <v>6</v>
      </c>
      <c r="C11" s="30" t="s">
        <v>7</v>
      </c>
      <c r="D11" s="14" t="s">
        <v>84</v>
      </c>
      <c r="E11" s="90">
        <v>2</v>
      </c>
      <c r="F11" s="90">
        <v>2</v>
      </c>
      <c r="G11" s="90">
        <v>2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573"/>
      <c r="S11" s="574"/>
      <c r="T11" s="574"/>
      <c r="U11" s="571"/>
      <c r="V11" s="92" t="s">
        <v>67</v>
      </c>
      <c r="W11" s="93">
        <f t="shared" si="2"/>
        <v>26</v>
      </c>
      <c r="X11" s="21"/>
      <c r="Y11" s="21"/>
      <c r="Z11" s="90">
        <v>2</v>
      </c>
      <c r="AA11" s="90">
        <v>2</v>
      </c>
      <c r="AB11" s="90">
        <v>2</v>
      </c>
      <c r="AC11" s="90">
        <v>2</v>
      </c>
      <c r="AD11" s="90">
        <v>4</v>
      </c>
      <c r="AE11" s="90">
        <v>4</v>
      </c>
      <c r="AF11" s="90">
        <v>4</v>
      </c>
      <c r="AG11" s="573"/>
      <c r="AH11" s="576"/>
      <c r="AI11" s="578"/>
      <c r="AJ11" s="576"/>
      <c r="AK11" s="575"/>
      <c r="AL11" s="579"/>
      <c r="AM11" s="580" t="s">
        <v>50</v>
      </c>
      <c r="AN11" s="166">
        <f t="shared" si="3"/>
        <v>20</v>
      </c>
      <c r="AO11" s="155"/>
      <c r="AP11" s="155"/>
      <c r="AQ11" s="155"/>
      <c r="AR11" s="155"/>
      <c r="AS11" s="156"/>
      <c r="AT11" s="156"/>
      <c r="AU11" s="156"/>
      <c r="AV11" s="156"/>
      <c r="AW11" s="157"/>
      <c r="AX11" s="157"/>
      <c r="AY11" s="16"/>
      <c r="AZ11" s="16"/>
      <c r="BA11" s="16"/>
      <c r="BB11" s="16"/>
      <c r="BC11" s="16"/>
      <c r="BD11" s="16"/>
      <c r="BE11" s="16"/>
      <c r="BF11" s="16"/>
      <c r="BG11" s="16"/>
      <c r="BH11" s="158"/>
      <c r="BI11" s="151" t="e">
        <f>SUM(W11,#REF!)</f>
        <v>#REF!</v>
      </c>
      <c r="BJ11" s="634"/>
      <c r="BK11" s="634"/>
      <c r="BL11" s="634"/>
    </row>
    <row r="12" spans="1:64" ht="12.75" customHeight="1">
      <c r="A12" s="428"/>
      <c r="B12" s="378" t="s">
        <v>9</v>
      </c>
      <c r="C12" s="379" t="s">
        <v>10</v>
      </c>
      <c r="D12" s="18" t="s">
        <v>84</v>
      </c>
      <c r="E12" s="148">
        <f aca="true" t="shared" si="4" ref="E12:Q12">E13</f>
        <v>2</v>
      </c>
      <c r="F12" s="148">
        <f t="shared" si="4"/>
        <v>2</v>
      </c>
      <c r="G12" s="148">
        <f t="shared" si="4"/>
        <v>2</v>
      </c>
      <c r="H12" s="148">
        <f t="shared" si="4"/>
        <v>2</v>
      </c>
      <c r="I12" s="148">
        <f t="shared" si="4"/>
        <v>2</v>
      </c>
      <c r="J12" s="148">
        <f t="shared" si="4"/>
        <v>2</v>
      </c>
      <c r="K12" s="148">
        <f t="shared" si="4"/>
        <v>2</v>
      </c>
      <c r="L12" s="148">
        <f t="shared" si="4"/>
        <v>2</v>
      </c>
      <c r="M12" s="148">
        <f t="shared" si="4"/>
        <v>4</v>
      </c>
      <c r="N12" s="148">
        <f t="shared" si="4"/>
        <v>4</v>
      </c>
      <c r="O12" s="148">
        <f t="shared" si="4"/>
        <v>4</v>
      </c>
      <c r="P12" s="148">
        <f t="shared" si="4"/>
        <v>2</v>
      </c>
      <c r="Q12" s="148">
        <f t="shared" si="4"/>
        <v>2</v>
      </c>
      <c r="R12" s="581"/>
      <c r="S12" s="582"/>
      <c r="T12" s="571"/>
      <c r="U12" s="569"/>
      <c r="V12" s="148"/>
      <c r="W12" s="93">
        <f t="shared" si="2"/>
        <v>32</v>
      </c>
      <c r="X12" s="13"/>
      <c r="Y12" s="13"/>
      <c r="Z12" s="148">
        <f aca="true" t="shared" si="5" ref="Z12:AF12">Z13</f>
        <v>0</v>
      </c>
      <c r="AA12" s="148">
        <f t="shared" si="5"/>
        <v>0</v>
      </c>
      <c r="AB12" s="148">
        <f t="shared" si="5"/>
        <v>0</v>
      </c>
      <c r="AC12" s="148">
        <f t="shared" si="5"/>
        <v>0</v>
      </c>
      <c r="AD12" s="148">
        <f t="shared" si="5"/>
        <v>0</v>
      </c>
      <c r="AE12" s="148">
        <f t="shared" si="5"/>
        <v>0</v>
      </c>
      <c r="AF12" s="148">
        <f t="shared" si="5"/>
        <v>0</v>
      </c>
      <c r="AG12" s="571"/>
      <c r="AH12" s="571"/>
      <c r="AI12" s="571"/>
      <c r="AJ12" s="569"/>
      <c r="AK12" s="569"/>
      <c r="AL12" s="569"/>
      <c r="AM12" s="583"/>
      <c r="AN12" s="166">
        <f t="shared" si="3"/>
        <v>0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50"/>
      <c r="BI12" s="151" t="e">
        <f>SUM(W12,#REF!)</f>
        <v>#REF!</v>
      </c>
      <c r="BJ12" s="634"/>
      <c r="BK12" s="634"/>
      <c r="BL12" s="634"/>
    </row>
    <row r="13" spans="1:64" ht="24.75" customHeight="1">
      <c r="A13" s="428"/>
      <c r="B13" s="29" t="s">
        <v>251</v>
      </c>
      <c r="C13" s="30" t="s">
        <v>153</v>
      </c>
      <c r="D13" s="14" t="s">
        <v>84</v>
      </c>
      <c r="E13" s="90">
        <v>2</v>
      </c>
      <c r="F13" s="90">
        <v>2</v>
      </c>
      <c r="G13" s="90">
        <v>2</v>
      </c>
      <c r="H13" s="90">
        <v>2</v>
      </c>
      <c r="I13" s="90">
        <v>2</v>
      </c>
      <c r="J13" s="90">
        <v>2</v>
      </c>
      <c r="K13" s="90">
        <v>2</v>
      </c>
      <c r="L13" s="90">
        <v>2</v>
      </c>
      <c r="M13" s="90">
        <v>4</v>
      </c>
      <c r="N13" s="90">
        <v>4</v>
      </c>
      <c r="O13" s="90">
        <v>4</v>
      </c>
      <c r="P13" s="90">
        <v>2</v>
      </c>
      <c r="Q13" s="90">
        <v>2</v>
      </c>
      <c r="R13" s="573"/>
      <c r="S13" s="574"/>
      <c r="T13" s="574"/>
      <c r="U13" s="571"/>
      <c r="V13" s="92" t="s">
        <v>50</v>
      </c>
      <c r="W13" s="93">
        <f t="shared" si="2"/>
        <v>32</v>
      </c>
      <c r="X13" s="21"/>
      <c r="Y13" s="21"/>
      <c r="Z13" s="90"/>
      <c r="AA13" s="90"/>
      <c r="AB13" s="90"/>
      <c r="AC13" s="90"/>
      <c r="AD13" s="90"/>
      <c r="AE13" s="90"/>
      <c r="AF13" s="90"/>
      <c r="AG13" s="573"/>
      <c r="AH13" s="576"/>
      <c r="AI13" s="576"/>
      <c r="AJ13" s="573"/>
      <c r="AK13" s="575"/>
      <c r="AL13" s="575"/>
      <c r="AM13" s="577"/>
      <c r="AN13" s="166">
        <f t="shared" si="3"/>
        <v>0</v>
      </c>
      <c r="AO13" s="155"/>
      <c r="AP13" s="155"/>
      <c r="AQ13" s="155"/>
      <c r="AR13" s="155"/>
      <c r="AS13" s="156"/>
      <c r="AT13" s="156"/>
      <c r="AU13" s="156"/>
      <c r="AV13" s="156"/>
      <c r="AW13" s="157"/>
      <c r="AX13" s="157"/>
      <c r="AY13" s="16"/>
      <c r="AZ13" s="16"/>
      <c r="BA13" s="16"/>
      <c r="BB13" s="16"/>
      <c r="BC13" s="16"/>
      <c r="BD13" s="16"/>
      <c r="BE13" s="16"/>
      <c r="BF13" s="16"/>
      <c r="BG13" s="16"/>
      <c r="BH13" s="158"/>
      <c r="BI13" s="151" t="e">
        <f>SUM(W13,#REF!)</f>
        <v>#REF!</v>
      </c>
      <c r="BJ13" s="634"/>
      <c r="BK13" s="634"/>
      <c r="BL13" s="634"/>
    </row>
    <row r="14" spans="1:64" ht="12.75" customHeight="1">
      <c r="A14" s="428"/>
      <c r="B14" s="378" t="s">
        <v>14</v>
      </c>
      <c r="C14" s="383" t="s">
        <v>13</v>
      </c>
      <c r="D14" s="18" t="s">
        <v>84</v>
      </c>
      <c r="E14" s="148">
        <f aca="true" t="shared" si="6" ref="E14:Q14">SUM(E15,E19)</f>
        <v>26</v>
      </c>
      <c r="F14" s="148">
        <f t="shared" si="6"/>
        <v>26</v>
      </c>
      <c r="G14" s="148">
        <f t="shared" si="6"/>
        <v>26</v>
      </c>
      <c r="H14" s="148">
        <f t="shared" si="6"/>
        <v>26</v>
      </c>
      <c r="I14" s="148">
        <f t="shared" si="6"/>
        <v>26</v>
      </c>
      <c r="J14" s="148">
        <f t="shared" si="6"/>
        <v>26</v>
      </c>
      <c r="K14" s="148">
        <f t="shared" si="6"/>
        <v>26</v>
      </c>
      <c r="L14" s="148">
        <f t="shared" si="6"/>
        <v>26</v>
      </c>
      <c r="M14" s="148">
        <f t="shared" si="6"/>
        <v>24</v>
      </c>
      <c r="N14" s="148">
        <f t="shared" si="6"/>
        <v>24</v>
      </c>
      <c r="O14" s="148">
        <f t="shared" si="6"/>
        <v>22</v>
      </c>
      <c r="P14" s="148">
        <f t="shared" si="6"/>
        <v>24</v>
      </c>
      <c r="Q14" s="148">
        <f t="shared" si="6"/>
        <v>28</v>
      </c>
      <c r="R14" s="571">
        <f>R19</f>
        <v>36</v>
      </c>
      <c r="S14" s="571">
        <f>S19</f>
        <v>36</v>
      </c>
      <c r="T14" s="571">
        <f>T19</f>
        <v>36</v>
      </c>
      <c r="U14" s="581">
        <f>U19</f>
        <v>36</v>
      </c>
      <c r="V14" s="92">
        <f>V19</f>
        <v>0</v>
      </c>
      <c r="W14" s="93">
        <f t="shared" si="2"/>
        <v>474</v>
      </c>
      <c r="X14" s="13"/>
      <c r="Y14" s="13"/>
      <c r="Z14" s="148">
        <f aca="true" t="shared" si="7" ref="Z14:AF14">SUM(Z15,Z19)</f>
        <v>34</v>
      </c>
      <c r="AA14" s="148">
        <f t="shared" si="7"/>
        <v>34</v>
      </c>
      <c r="AB14" s="148">
        <f t="shared" si="7"/>
        <v>34</v>
      </c>
      <c r="AC14" s="148">
        <f t="shared" si="7"/>
        <v>34</v>
      </c>
      <c r="AD14" s="148">
        <f t="shared" si="7"/>
        <v>32</v>
      </c>
      <c r="AE14" s="148">
        <f t="shared" si="7"/>
        <v>32</v>
      </c>
      <c r="AF14" s="148">
        <f t="shared" si="7"/>
        <v>32</v>
      </c>
      <c r="AG14" s="569">
        <f>SUM(AG19)</f>
        <v>36</v>
      </c>
      <c r="AH14" s="569">
        <f>SUM(AH19)</f>
        <v>36</v>
      </c>
      <c r="AI14" s="569">
        <f>SUM(AI19)</f>
        <v>36</v>
      </c>
      <c r="AJ14" s="569">
        <f>SUM(AJ19)</f>
        <v>36</v>
      </c>
      <c r="AK14" s="569">
        <f>SUM(AK19)</f>
        <v>36</v>
      </c>
      <c r="AL14" s="569">
        <f>SUM(AL19)</f>
        <v>36</v>
      </c>
      <c r="AM14" s="583"/>
      <c r="AN14" s="166">
        <f t="shared" si="3"/>
        <v>448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50"/>
      <c r="BI14" s="151" t="e">
        <f>SUM(W14,#REF!)</f>
        <v>#REF!</v>
      </c>
      <c r="BJ14" s="634"/>
      <c r="BK14" s="634"/>
      <c r="BL14" s="634"/>
    </row>
    <row r="15" spans="1:64" ht="27.75" customHeight="1">
      <c r="A15" s="428"/>
      <c r="B15" s="381" t="s">
        <v>14</v>
      </c>
      <c r="C15" s="384" t="s">
        <v>15</v>
      </c>
      <c r="D15" s="19" t="s">
        <v>84</v>
      </c>
      <c r="E15" s="159">
        <f aca="true" t="shared" si="8" ref="E15:Q15">SUM(E16,E17,E18,)</f>
        <v>14</v>
      </c>
      <c r="F15" s="159">
        <f t="shared" si="8"/>
        <v>14</v>
      </c>
      <c r="G15" s="159">
        <f t="shared" si="8"/>
        <v>14</v>
      </c>
      <c r="H15" s="159">
        <f t="shared" si="8"/>
        <v>14</v>
      </c>
      <c r="I15" s="159">
        <f t="shared" si="8"/>
        <v>14</v>
      </c>
      <c r="J15" s="159">
        <f t="shared" si="8"/>
        <v>16</v>
      </c>
      <c r="K15" s="159">
        <f t="shared" si="8"/>
        <v>16</v>
      </c>
      <c r="L15" s="159">
        <f t="shared" si="8"/>
        <v>16</v>
      </c>
      <c r="M15" s="159">
        <f t="shared" si="8"/>
        <v>14</v>
      </c>
      <c r="N15" s="159">
        <f t="shared" si="8"/>
        <v>14</v>
      </c>
      <c r="O15" s="159">
        <f t="shared" si="8"/>
        <v>12</v>
      </c>
      <c r="P15" s="159">
        <f t="shared" si="8"/>
        <v>14</v>
      </c>
      <c r="Q15" s="159">
        <f t="shared" si="8"/>
        <v>18</v>
      </c>
      <c r="R15" s="569"/>
      <c r="S15" s="569"/>
      <c r="T15" s="569"/>
      <c r="U15" s="571"/>
      <c r="V15" s="112"/>
      <c r="W15" s="93">
        <f t="shared" si="2"/>
        <v>190</v>
      </c>
      <c r="X15" s="21"/>
      <c r="Y15" s="21"/>
      <c r="Z15" s="159">
        <f aca="true" t="shared" si="9" ref="Z15:AF15">SUM(Z16,Z17,Z18,)</f>
        <v>6</v>
      </c>
      <c r="AA15" s="159">
        <f t="shared" si="9"/>
        <v>8</v>
      </c>
      <c r="AB15" s="159">
        <f t="shared" si="9"/>
        <v>6</v>
      </c>
      <c r="AC15" s="159">
        <f t="shared" si="9"/>
        <v>8</v>
      </c>
      <c r="AD15" s="159">
        <f t="shared" si="9"/>
        <v>8</v>
      </c>
      <c r="AE15" s="159">
        <f t="shared" si="9"/>
        <v>8</v>
      </c>
      <c r="AF15" s="159">
        <f t="shared" si="9"/>
        <v>8</v>
      </c>
      <c r="AG15" s="569"/>
      <c r="AH15" s="569"/>
      <c r="AI15" s="569"/>
      <c r="AJ15" s="569"/>
      <c r="AK15" s="569"/>
      <c r="AL15" s="569"/>
      <c r="AM15" s="583"/>
      <c r="AN15" s="166">
        <f t="shared" si="3"/>
        <v>52</v>
      </c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160"/>
      <c r="BI15" s="151" t="e">
        <f>SUM(W15,#REF!)</f>
        <v>#REF!</v>
      </c>
      <c r="BJ15" s="634"/>
      <c r="BK15" s="634"/>
      <c r="BL15" s="634"/>
    </row>
    <row r="16" spans="1:64" ht="16.5" customHeight="1">
      <c r="A16" s="428"/>
      <c r="B16" s="29" t="s">
        <v>19</v>
      </c>
      <c r="C16" s="30" t="s">
        <v>252</v>
      </c>
      <c r="D16" s="14" t="s">
        <v>84</v>
      </c>
      <c r="E16" s="90">
        <v>4</v>
      </c>
      <c r="F16" s="90">
        <v>4</v>
      </c>
      <c r="G16" s="90">
        <v>4</v>
      </c>
      <c r="H16" s="90">
        <v>4</v>
      </c>
      <c r="I16" s="90">
        <v>4</v>
      </c>
      <c r="J16" s="90">
        <v>4</v>
      </c>
      <c r="K16" s="90">
        <v>4</v>
      </c>
      <c r="L16" s="90">
        <v>4</v>
      </c>
      <c r="M16" s="90">
        <v>4</v>
      </c>
      <c r="N16" s="90">
        <v>4</v>
      </c>
      <c r="O16" s="90">
        <v>2</v>
      </c>
      <c r="P16" s="90">
        <v>4</v>
      </c>
      <c r="Q16" s="90">
        <v>4</v>
      </c>
      <c r="R16" s="573"/>
      <c r="S16" s="576"/>
      <c r="T16" s="573"/>
      <c r="U16" s="571"/>
      <c r="V16" s="92" t="s">
        <v>50</v>
      </c>
      <c r="W16" s="93">
        <f t="shared" si="2"/>
        <v>50</v>
      </c>
      <c r="X16" s="21"/>
      <c r="Y16" s="21"/>
      <c r="Z16" s="304">
        <v>6</v>
      </c>
      <c r="AA16" s="304">
        <v>8</v>
      </c>
      <c r="AB16" s="304">
        <v>6</v>
      </c>
      <c r="AC16" s="304">
        <v>8</v>
      </c>
      <c r="AD16" s="304">
        <v>8</v>
      </c>
      <c r="AE16" s="304">
        <v>8</v>
      </c>
      <c r="AF16" s="304">
        <v>8</v>
      </c>
      <c r="AG16" s="584"/>
      <c r="AH16" s="584"/>
      <c r="AI16" s="584"/>
      <c r="AJ16" s="584"/>
      <c r="AK16" s="575"/>
      <c r="AL16" s="571"/>
      <c r="AM16" s="572" t="s">
        <v>50</v>
      </c>
      <c r="AN16" s="166">
        <f t="shared" si="3"/>
        <v>52</v>
      </c>
      <c r="AO16" s="155"/>
      <c r="AP16" s="155"/>
      <c r="AQ16" s="155"/>
      <c r="AR16" s="155"/>
      <c r="AS16" s="156"/>
      <c r="AT16" s="156"/>
      <c r="AU16" s="156"/>
      <c r="AV16" s="156"/>
      <c r="AW16" s="157"/>
      <c r="AX16" s="157"/>
      <c r="AY16" s="16"/>
      <c r="AZ16" s="16"/>
      <c r="BA16" s="16"/>
      <c r="BB16" s="16"/>
      <c r="BC16" s="16"/>
      <c r="BD16" s="16"/>
      <c r="BE16" s="16"/>
      <c r="BF16" s="16"/>
      <c r="BG16" s="16"/>
      <c r="BH16" s="158"/>
      <c r="BI16" s="151" t="e">
        <f>SUM(W16,#REF!)</f>
        <v>#REF!</v>
      </c>
      <c r="BJ16" s="634"/>
      <c r="BK16" s="634"/>
      <c r="BL16" s="634"/>
    </row>
    <row r="17" spans="1:64" ht="64.5" customHeight="1">
      <c r="A17" s="428"/>
      <c r="B17" s="29" t="s">
        <v>36</v>
      </c>
      <c r="C17" s="30" t="s">
        <v>253</v>
      </c>
      <c r="D17" s="14" t="s">
        <v>84</v>
      </c>
      <c r="E17" s="90">
        <v>8</v>
      </c>
      <c r="F17" s="90">
        <v>8</v>
      </c>
      <c r="G17" s="90">
        <v>8</v>
      </c>
      <c r="H17" s="90">
        <v>8</v>
      </c>
      <c r="I17" s="90">
        <v>8</v>
      </c>
      <c r="J17" s="90">
        <v>8</v>
      </c>
      <c r="K17" s="90">
        <v>8</v>
      </c>
      <c r="L17" s="90">
        <v>8</v>
      </c>
      <c r="M17" s="90">
        <v>6</v>
      </c>
      <c r="N17" s="90">
        <v>6</v>
      </c>
      <c r="O17" s="90">
        <v>6</v>
      </c>
      <c r="P17" s="90">
        <v>6</v>
      </c>
      <c r="Q17" s="90">
        <v>8</v>
      </c>
      <c r="R17" s="578"/>
      <c r="S17" s="578"/>
      <c r="T17" s="578"/>
      <c r="U17" s="571"/>
      <c r="V17" s="92" t="s">
        <v>47</v>
      </c>
      <c r="W17" s="93">
        <f t="shared" si="2"/>
        <v>96</v>
      </c>
      <c r="X17" s="21"/>
      <c r="Y17" s="21"/>
      <c r="Z17" s="304"/>
      <c r="AA17" s="304"/>
      <c r="AB17" s="304"/>
      <c r="AC17" s="304"/>
      <c r="AD17" s="304"/>
      <c r="AE17" s="304"/>
      <c r="AF17" s="304"/>
      <c r="AG17" s="584"/>
      <c r="AH17" s="584"/>
      <c r="AI17" s="584"/>
      <c r="AJ17" s="584"/>
      <c r="AK17" s="575"/>
      <c r="AL17" s="575"/>
      <c r="AM17" s="577"/>
      <c r="AN17" s="166">
        <f t="shared" si="3"/>
        <v>0</v>
      </c>
      <c r="AO17" s="155"/>
      <c r="AP17" s="155"/>
      <c r="AQ17" s="155"/>
      <c r="AR17" s="155"/>
      <c r="AS17" s="156"/>
      <c r="AT17" s="156"/>
      <c r="AU17" s="156"/>
      <c r="AV17" s="156"/>
      <c r="AW17" s="157"/>
      <c r="AX17" s="157"/>
      <c r="AY17" s="16"/>
      <c r="AZ17" s="16"/>
      <c r="BA17" s="16"/>
      <c r="BB17" s="16"/>
      <c r="BC17" s="16"/>
      <c r="BD17" s="16"/>
      <c r="BE17" s="16"/>
      <c r="BF17" s="16"/>
      <c r="BG17" s="16"/>
      <c r="BH17" s="158"/>
      <c r="BI17" s="151" t="e">
        <f>SUM(W17,#REF!)</f>
        <v>#REF!</v>
      </c>
      <c r="BJ17" s="634"/>
      <c r="BK17" s="634"/>
      <c r="BL17" s="634"/>
    </row>
    <row r="18" spans="1:64" ht="36.75" customHeight="1">
      <c r="A18" s="428"/>
      <c r="B18" s="29" t="s">
        <v>37</v>
      </c>
      <c r="C18" s="30" t="s">
        <v>254</v>
      </c>
      <c r="D18" s="14" t="s">
        <v>84</v>
      </c>
      <c r="E18" s="90">
        <v>2</v>
      </c>
      <c r="F18" s="90">
        <v>2</v>
      </c>
      <c r="G18" s="90">
        <v>2</v>
      </c>
      <c r="H18" s="90">
        <v>2</v>
      </c>
      <c r="I18" s="90">
        <v>2</v>
      </c>
      <c r="J18" s="90">
        <v>4</v>
      </c>
      <c r="K18" s="90">
        <v>4</v>
      </c>
      <c r="L18" s="90">
        <v>4</v>
      </c>
      <c r="M18" s="90">
        <v>4</v>
      </c>
      <c r="N18" s="90">
        <v>4</v>
      </c>
      <c r="O18" s="90">
        <v>4</v>
      </c>
      <c r="P18" s="90">
        <v>4</v>
      </c>
      <c r="Q18" s="90">
        <v>6</v>
      </c>
      <c r="R18" s="578"/>
      <c r="S18" s="578"/>
      <c r="T18" s="578"/>
      <c r="U18" s="571"/>
      <c r="V18" s="92" t="s">
        <v>50</v>
      </c>
      <c r="W18" s="93">
        <f t="shared" si="2"/>
        <v>44</v>
      </c>
      <c r="X18" s="21"/>
      <c r="Y18" s="21"/>
      <c r="Z18" s="304"/>
      <c r="AA18" s="304"/>
      <c r="AB18" s="304"/>
      <c r="AC18" s="304"/>
      <c r="AD18" s="304"/>
      <c r="AE18" s="304"/>
      <c r="AF18" s="304"/>
      <c r="AG18" s="584"/>
      <c r="AH18" s="584"/>
      <c r="AI18" s="584"/>
      <c r="AJ18" s="584"/>
      <c r="AK18" s="575"/>
      <c r="AL18" s="575"/>
      <c r="AM18" s="577"/>
      <c r="AN18" s="166">
        <f t="shared" si="3"/>
        <v>0</v>
      </c>
      <c r="AO18" s="155"/>
      <c r="AP18" s="155"/>
      <c r="AQ18" s="155"/>
      <c r="AR18" s="155"/>
      <c r="AS18" s="156"/>
      <c r="AT18" s="156"/>
      <c r="AU18" s="156"/>
      <c r="AV18" s="156"/>
      <c r="AW18" s="157"/>
      <c r="AX18" s="157"/>
      <c r="AY18" s="16"/>
      <c r="AZ18" s="16"/>
      <c r="BA18" s="16"/>
      <c r="BB18" s="16"/>
      <c r="BC18" s="16"/>
      <c r="BD18" s="16"/>
      <c r="BE18" s="16"/>
      <c r="BF18" s="16"/>
      <c r="BG18" s="16"/>
      <c r="BH18" s="158"/>
      <c r="BI18" s="151" t="e">
        <f>SUM(W18,#REF!)</f>
        <v>#REF!</v>
      </c>
      <c r="BJ18" s="634"/>
      <c r="BK18" s="634"/>
      <c r="BL18" s="634"/>
    </row>
    <row r="19" spans="1:64" ht="32.25" customHeight="1">
      <c r="A19" s="428"/>
      <c r="B19" s="381" t="s">
        <v>24</v>
      </c>
      <c r="C19" s="382" t="s">
        <v>25</v>
      </c>
      <c r="D19" s="19" t="s">
        <v>84</v>
      </c>
      <c r="E19" s="159">
        <f>SUM(E21,E25,E34)</f>
        <v>12</v>
      </c>
      <c r="F19" s="159">
        <f>SUM(F21,F25,F34)</f>
        <v>12</v>
      </c>
      <c r="G19" s="159">
        <f>SUM(G21,G25,G34)</f>
        <v>12</v>
      </c>
      <c r="H19" s="159">
        <f>SUM(H21,H25,H34)</f>
        <v>12</v>
      </c>
      <c r="I19" s="159">
        <f>SUM(I21,I25,I34)</f>
        <v>12</v>
      </c>
      <c r="J19" s="159">
        <f>SUM(J21,J25,J34)</f>
        <v>10</v>
      </c>
      <c r="K19" s="159">
        <f>SUM(K21,K25,K34)</f>
        <v>10</v>
      </c>
      <c r="L19" s="159">
        <f>SUM(L21,L25,L34)</f>
        <v>10</v>
      </c>
      <c r="M19" s="159">
        <f>SUM(M21,M25,M34)</f>
        <v>10</v>
      </c>
      <c r="N19" s="159">
        <f>SUM(N21,N25,N34)</f>
        <v>10</v>
      </c>
      <c r="O19" s="159">
        <f>SUM(O21,O25,O34)</f>
        <v>10</v>
      </c>
      <c r="P19" s="159">
        <f>SUM(P21,P25,P34)</f>
        <v>10</v>
      </c>
      <c r="Q19" s="159">
        <f>SUM(Q21,Q25,Q34)</f>
        <v>10</v>
      </c>
      <c r="R19" s="569">
        <f>SUM(R20,)</f>
        <v>36</v>
      </c>
      <c r="S19" s="569">
        <f>SUM(S20,)</f>
        <v>36</v>
      </c>
      <c r="T19" s="569">
        <f>SUM(T20,)</f>
        <v>36</v>
      </c>
      <c r="U19" s="569">
        <f>SUM(U20,)</f>
        <v>36</v>
      </c>
      <c r="V19" s="112"/>
      <c r="W19" s="93">
        <f t="shared" si="2"/>
        <v>284</v>
      </c>
      <c r="X19" s="21"/>
      <c r="Y19" s="21"/>
      <c r="Z19" s="159">
        <f>SUM(Z21,Z25,Z34)</f>
        <v>28</v>
      </c>
      <c r="AA19" s="159">
        <f>SUM(AA21,AA25,AA34)</f>
        <v>26</v>
      </c>
      <c r="AB19" s="159">
        <f>SUM(AB21,AB25,AB34)</f>
        <v>28</v>
      </c>
      <c r="AC19" s="159">
        <f>SUM(AC21,AC25,AC34)</f>
        <v>26</v>
      </c>
      <c r="AD19" s="159">
        <f>SUM(AD21,AD25,AD34)</f>
        <v>24</v>
      </c>
      <c r="AE19" s="159">
        <f>SUM(AE21,AE25,AE34)</f>
        <v>24</v>
      </c>
      <c r="AF19" s="159">
        <f>SUM(AF21,AF25,AF34)</f>
        <v>24</v>
      </c>
      <c r="AG19" s="569">
        <f>SUM(AG20,AG24,AG35)</f>
        <v>36</v>
      </c>
      <c r="AH19" s="569">
        <f>SUM(AH20,AH24,AH35)</f>
        <v>36</v>
      </c>
      <c r="AI19" s="569">
        <f>SUM(AI20,AI24,AI35)</f>
        <v>36</v>
      </c>
      <c r="AJ19" s="569">
        <f>SUM(AJ20,AJ24,AJ35)</f>
        <v>36</v>
      </c>
      <c r="AK19" s="569">
        <f>SUM(AK20,AK24,AK35)</f>
        <v>36</v>
      </c>
      <c r="AL19" s="569">
        <f>SUM(AL20,AL24,AL35)</f>
        <v>36</v>
      </c>
      <c r="AM19" s="583"/>
      <c r="AN19" s="166">
        <f>SUM(Y19:AJ19)</f>
        <v>324</v>
      </c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160"/>
      <c r="BI19" s="151" t="e">
        <f>SUM(W19,#REF!)</f>
        <v>#REF!</v>
      </c>
      <c r="BJ19" s="634"/>
      <c r="BK19" s="634"/>
      <c r="BL19" s="634"/>
    </row>
    <row r="20" spans="1:64" ht="23.25" customHeight="1">
      <c r="A20" s="428"/>
      <c r="B20" s="377" t="s">
        <v>29</v>
      </c>
      <c r="C20" s="380" t="s">
        <v>255</v>
      </c>
      <c r="D20" s="164" t="s">
        <v>84</v>
      </c>
      <c r="E20" s="118">
        <f>E22</f>
        <v>0</v>
      </c>
      <c r="F20" s="118">
        <f aca="true" t="shared" si="10" ref="F20:U20">F22</f>
        <v>0</v>
      </c>
      <c r="G20" s="118">
        <f t="shared" si="10"/>
        <v>0</v>
      </c>
      <c r="H20" s="118">
        <f t="shared" si="10"/>
        <v>0</v>
      </c>
      <c r="I20" s="118">
        <f t="shared" si="10"/>
        <v>0</v>
      </c>
      <c r="J20" s="118">
        <f t="shared" si="10"/>
        <v>0</v>
      </c>
      <c r="K20" s="118">
        <f t="shared" si="10"/>
        <v>0</v>
      </c>
      <c r="L20" s="118">
        <f t="shared" si="10"/>
        <v>0</v>
      </c>
      <c r="M20" s="118">
        <f t="shared" si="10"/>
        <v>0</v>
      </c>
      <c r="N20" s="118">
        <f t="shared" si="10"/>
        <v>0</v>
      </c>
      <c r="O20" s="118">
        <f t="shared" si="10"/>
        <v>0</v>
      </c>
      <c r="P20" s="118">
        <f t="shared" si="10"/>
        <v>0</v>
      </c>
      <c r="Q20" s="118">
        <f t="shared" si="10"/>
        <v>0</v>
      </c>
      <c r="R20" s="569">
        <f t="shared" si="10"/>
        <v>36</v>
      </c>
      <c r="S20" s="569">
        <f t="shared" si="10"/>
        <v>36</v>
      </c>
      <c r="T20" s="569">
        <f t="shared" si="10"/>
        <v>36</v>
      </c>
      <c r="U20" s="569">
        <f t="shared" si="10"/>
        <v>36</v>
      </c>
      <c r="V20" s="92"/>
      <c r="W20" s="93">
        <f t="shared" si="2"/>
        <v>144</v>
      </c>
      <c r="X20" s="165"/>
      <c r="Y20" s="165"/>
      <c r="Z20" s="118">
        <f>SUM(Z25,Z35)</f>
        <v>14</v>
      </c>
      <c r="AA20" s="118">
        <f>SUM(AA25,AA35)</f>
        <v>16</v>
      </c>
      <c r="AB20" s="118">
        <f>SUM(AB25,AB35)</f>
        <v>14</v>
      </c>
      <c r="AC20" s="118">
        <f>SUM(AC25,AC35)</f>
        <v>16</v>
      </c>
      <c r="AD20" s="118">
        <f>SUM(AD25,AD35)</f>
        <v>16</v>
      </c>
      <c r="AE20" s="118">
        <f>SUM(AE25,AE35)</f>
        <v>16</v>
      </c>
      <c r="AF20" s="118">
        <f>SUM(AF25,AF35)</f>
        <v>16</v>
      </c>
      <c r="AG20" s="581"/>
      <c r="AH20" s="582"/>
      <c r="AI20" s="582"/>
      <c r="AJ20" s="571"/>
      <c r="AK20" s="569"/>
      <c r="AL20" s="569"/>
      <c r="AM20" s="583"/>
      <c r="AN20" s="166">
        <f>SUM(Y20:AJ20,AK20:AL20)</f>
        <v>108</v>
      </c>
      <c r="AO20" s="167"/>
      <c r="AP20" s="167"/>
      <c r="AQ20" s="167"/>
      <c r="AR20" s="167"/>
      <c r="AS20" s="168"/>
      <c r="AT20" s="168"/>
      <c r="AU20" s="168"/>
      <c r="AV20" s="168"/>
      <c r="AW20" s="169"/>
      <c r="AX20" s="169"/>
      <c r="AY20" s="170"/>
      <c r="AZ20" s="170"/>
      <c r="BA20" s="170"/>
      <c r="BB20" s="170"/>
      <c r="BC20" s="170"/>
      <c r="BD20" s="170"/>
      <c r="BE20" s="170"/>
      <c r="BF20" s="170"/>
      <c r="BG20" s="170"/>
      <c r="BH20" s="171"/>
      <c r="BI20" s="151" t="e">
        <f>SUM(W20,#REF!)</f>
        <v>#REF!</v>
      </c>
      <c r="BJ20" s="634"/>
      <c r="BK20" s="634"/>
      <c r="BL20" s="634"/>
    </row>
    <row r="21" spans="1:64" ht="48.75" customHeight="1">
      <c r="A21" s="428"/>
      <c r="B21" s="377" t="s">
        <v>30</v>
      </c>
      <c r="C21" s="380" t="s">
        <v>256</v>
      </c>
      <c r="D21" s="585"/>
      <c r="E21" s="346">
        <v>12</v>
      </c>
      <c r="F21" s="346">
        <v>12</v>
      </c>
      <c r="G21" s="346">
        <v>12</v>
      </c>
      <c r="H21" s="346">
        <v>12</v>
      </c>
      <c r="I21" s="346">
        <v>12</v>
      </c>
      <c r="J21" s="346">
        <v>10</v>
      </c>
      <c r="K21" s="346">
        <v>10</v>
      </c>
      <c r="L21" s="346">
        <v>10</v>
      </c>
      <c r="M21" s="346">
        <v>10</v>
      </c>
      <c r="N21" s="346">
        <v>10</v>
      </c>
      <c r="O21" s="346">
        <v>10</v>
      </c>
      <c r="P21" s="346">
        <v>10</v>
      </c>
      <c r="Q21" s="346">
        <v>10</v>
      </c>
      <c r="R21" s="586"/>
      <c r="S21" s="587"/>
      <c r="T21" s="586"/>
      <c r="U21" s="588"/>
      <c r="V21" s="103" t="s">
        <v>47</v>
      </c>
      <c r="W21" s="93">
        <f t="shared" si="2"/>
        <v>140</v>
      </c>
      <c r="X21" s="308"/>
      <c r="Y21" s="308"/>
      <c r="Z21" s="589"/>
      <c r="AA21" s="589"/>
      <c r="AB21" s="589"/>
      <c r="AC21" s="589"/>
      <c r="AD21" s="589"/>
      <c r="AE21" s="589"/>
      <c r="AF21" s="589"/>
      <c r="AG21" s="590"/>
      <c r="AH21" s="591"/>
      <c r="AI21" s="591"/>
      <c r="AJ21" s="587"/>
      <c r="AK21" s="592"/>
      <c r="AL21" s="592"/>
      <c r="AM21" s="593"/>
      <c r="AN21" s="392"/>
      <c r="AO21" s="594"/>
      <c r="AP21" s="594"/>
      <c r="AQ21" s="594"/>
      <c r="AR21" s="594"/>
      <c r="AS21" s="595"/>
      <c r="AT21" s="595"/>
      <c r="AU21" s="595"/>
      <c r="AV21" s="595"/>
      <c r="AW21" s="596"/>
      <c r="AX21" s="596"/>
      <c r="AY21" s="597"/>
      <c r="AZ21" s="597"/>
      <c r="BA21" s="597"/>
      <c r="BB21" s="597"/>
      <c r="BC21" s="597"/>
      <c r="BD21" s="597"/>
      <c r="BE21" s="597"/>
      <c r="BF21" s="597"/>
      <c r="BG21" s="597"/>
      <c r="BH21" s="598"/>
      <c r="BI21" s="391"/>
      <c r="BJ21" s="634"/>
      <c r="BK21" s="634"/>
      <c r="BL21" s="634"/>
    </row>
    <row r="22" spans="1:64" ht="24.75" customHeight="1">
      <c r="A22" s="428"/>
      <c r="B22" s="599" t="s">
        <v>257</v>
      </c>
      <c r="C22" s="600" t="s">
        <v>258</v>
      </c>
      <c r="D22" s="477" t="s">
        <v>84</v>
      </c>
      <c r="E22" s="479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601">
        <v>36</v>
      </c>
      <c r="S22" s="601">
        <v>36</v>
      </c>
      <c r="T22" s="602">
        <v>36</v>
      </c>
      <c r="U22" s="602">
        <v>36</v>
      </c>
      <c r="V22" s="489"/>
      <c r="W22" s="483">
        <f>SUM(R22:U23)</f>
        <v>144</v>
      </c>
      <c r="X22" s="485"/>
      <c r="Y22" s="485"/>
      <c r="Z22" s="462"/>
      <c r="AA22" s="462"/>
      <c r="AB22" s="462"/>
      <c r="AC22" s="462"/>
      <c r="AD22" s="462"/>
      <c r="AE22" s="462"/>
      <c r="AF22" s="462"/>
      <c r="AG22" s="603"/>
      <c r="AH22" s="603"/>
      <c r="AI22" s="603"/>
      <c r="AJ22" s="587"/>
      <c r="AK22" s="604"/>
      <c r="AL22" s="602"/>
      <c r="AM22" s="605"/>
      <c r="AN22" s="498"/>
      <c r="AO22" s="494"/>
      <c r="AP22" s="494"/>
      <c r="AQ22" s="494"/>
      <c r="AR22" s="494"/>
      <c r="AS22" s="496"/>
      <c r="AT22" s="496"/>
      <c r="AU22" s="496"/>
      <c r="AV22" s="496"/>
      <c r="AW22" s="502"/>
      <c r="AX22" s="502"/>
      <c r="AY22" s="500"/>
      <c r="AZ22" s="500"/>
      <c r="BA22" s="500"/>
      <c r="BB22" s="500"/>
      <c r="BC22" s="500"/>
      <c r="BD22" s="500"/>
      <c r="BE22" s="500"/>
      <c r="BF22" s="500"/>
      <c r="BG22" s="500"/>
      <c r="BH22" s="504"/>
      <c r="BI22" s="506"/>
      <c r="BJ22" s="634"/>
      <c r="BK22" s="634"/>
      <c r="BL22" s="634"/>
    </row>
    <row r="23" spans="1:64" ht="31.5" customHeight="1">
      <c r="A23" s="428"/>
      <c r="B23" s="474"/>
      <c r="C23" s="476"/>
      <c r="D23" s="478"/>
      <c r="E23" s="480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606"/>
      <c r="S23" s="606"/>
      <c r="T23" s="607"/>
      <c r="U23" s="607"/>
      <c r="V23" s="490"/>
      <c r="W23" s="484"/>
      <c r="X23" s="486"/>
      <c r="Y23" s="486"/>
      <c r="Z23" s="463"/>
      <c r="AA23" s="463"/>
      <c r="AB23" s="463"/>
      <c r="AC23" s="463"/>
      <c r="AD23" s="463"/>
      <c r="AE23" s="463"/>
      <c r="AF23" s="463"/>
      <c r="AG23" s="603"/>
      <c r="AH23" s="603"/>
      <c r="AI23" s="603"/>
      <c r="AJ23" s="608"/>
      <c r="AK23" s="609"/>
      <c r="AL23" s="607"/>
      <c r="AM23" s="610"/>
      <c r="AN23" s="499"/>
      <c r="AO23" s="495"/>
      <c r="AP23" s="495"/>
      <c r="AQ23" s="495"/>
      <c r="AR23" s="495"/>
      <c r="AS23" s="497"/>
      <c r="AT23" s="497"/>
      <c r="AU23" s="497"/>
      <c r="AV23" s="497"/>
      <c r="AW23" s="503"/>
      <c r="AX23" s="503"/>
      <c r="AY23" s="501"/>
      <c r="AZ23" s="501"/>
      <c r="BA23" s="501"/>
      <c r="BB23" s="501"/>
      <c r="BC23" s="501"/>
      <c r="BD23" s="501"/>
      <c r="BE23" s="501"/>
      <c r="BF23" s="501"/>
      <c r="BG23" s="501"/>
      <c r="BH23" s="505"/>
      <c r="BI23" s="507"/>
      <c r="BJ23" s="634"/>
      <c r="BK23" s="634"/>
      <c r="BL23" s="634"/>
    </row>
    <row r="24" spans="1:64" ht="12.75" customHeight="1" hidden="1">
      <c r="A24" s="428"/>
      <c r="B24" s="377" t="s">
        <v>29</v>
      </c>
      <c r="C24" s="375" t="s">
        <v>259</v>
      </c>
      <c r="D24" s="164" t="s">
        <v>84</v>
      </c>
      <c r="E24" s="223">
        <f>SUM(E25,E31,E32,E33)</f>
        <v>0</v>
      </c>
      <c r="F24" s="223">
        <f>SUM(F25,F31,F32,F33)</f>
        <v>0</v>
      </c>
      <c r="G24" s="223">
        <f>SUM(G25,G31,G32,G33)</f>
        <v>0</v>
      </c>
      <c r="H24" s="223">
        <f>SUM(H25,H31,H32,H33)</f>
        <v>0</v>
      </c>
      <c r="I24" s="223">
        <f>SUM(I25,I31,I32,I33)</f>
        <v>0</v>
      </c>
      <c r="J24" s="223">
        <f>SUM(J25,J31,J32,J33)</f>
        <v>0</v>
      </c>
      <c r="K24" s="223">
        <f>SUM(K25,K31,K32,K33)</f>
        <v>0</v>
      </c>
      <c r="L24" s="223">
        <f>SUM(L25,L31,L32,L33)</f>
        <v>0</v>
      </c>
      <c r="M24" s="223">
        <f>SUM(M25,M31,M32,M33)</f>
        <v>0</v>
      </c>
      <c r="N24" s="223">
        <f>SUM(N25,N31,N32,N33)</f>
        <v>0</v>
      </c>
      <c r="O24" s="223">
        <f>SUM(O25,O31,O32,O33)</f>
        <v>0</v>
      </c>
      <c r="P24" s="223">
        <f>SUM(P25,P31,P32,P33)</f>
        <v>0</v>
      </c>
      <c r="Q24" s="223">
        <f>SUM(Q25,Q31,Q32,Q33)</f>
        <v>0</v>
      </c>
      <c r="R24" s="611"/>
      <c r="S24" s="611"/>
      <c r="T24" s="611">
        <f>SUM(T25,T31,T32,T33)</f>
        <v>0</v>
      </c>
      <c r="U24" s="612"/>
      <c r="V24" s="98"/>
      <c r="W24" s="166">
        <f>SUM(E24:T24)</f>
        <v>0</v>
      </c>
      <c r="X24" s="312"/>
      <c r="Y24" s="312"/>
      <c r="Z24" s="223">
        <f>Z31</f>
        <v>0</v>
      </c>
      <c r="AA24" s="223">
        <f aca="true" t="shared" si="11" ref="AA24:AF24">AA31</f>
        <v>0</v>
      </c>
      <c r="AB24" s="223">
        <f t="shared" si="11"/>
        <v>0</v>
      </c>
      <c r="AC24" s="223">
        <f t="shared" si="11"/>
        <v>0</v>
      </c>
      <c r="AD24" s="223">
        <f t="shared" si="11"/>
        <v>0</v>
      </c>
      <c r="AE24" s="223">
        <f t="shared" si="11"/>
        <v>0</v>
      </c>
      <c r="AF24" s="223">
        <f t="shared" si="11"/>
        <v>0</v>
      </c>
      <c r="AG24" s="569">
        <f>AG32</f>
        <v>36</v>
      </c>
      <c r="AH24" s="569">
        <f>SUM(AH32,AH33)</f>
        <v>36</v>
      </c>
      <c r="AI24" s="569">
        <f>SUM(AI32,AI33)</f>
        <v>36</v>
      </c>
      <c r="AJ24" s="569">
        <f>SUM(AJ32,AJ33)</f>
        <v>36</v>
      </c>
      <c r="AK24" s="608"/>
      <c r="AL24" s="608"/>
      <c r="AM24" s="613"/>
      <c r="AN24" s="324">
        <f>SUM(Y24:AJ24)</f>
        <v>144</v>
      </c>
      <c r="AO24" s="318"/>
      <c r="AP24" s="318"/>
      <c r="AQ24" s="318"/>
      <c r="AR24" s="318"/>
      <c r="AS24" s="319"/>
      <c r="AT24" s="319"/>
      <c r="AU24" s="319"/>
      <c r="AV24" s="319"/>
      <c r="AW24" s="320"/>
      <c r="AX24" s="320"/>
      <c r="AY24" s="314"/>
      <c r="AZ24" s="314"/>
      <c r="BA24" s="314"/>
      <c r="BB24" s="314"/>
      <c r="BC24" s="314"/>
      <c r="BD24" s="314"/>
      <c r="BE24" s="314"/>
      <c r="BF24" s="314"/>
      <c r="BG24" s="314"/>
      <c r="BH24" s="321"/>
      <c r="BI24" s="322"/>
      <c r="BJ24" s="634"/>
      <c r="BK24" s="634"/>
      <c r="BL24" s="634"/>
    </row>
    <row r="25" spans="1:64" ht="12.75" customHeight="1" hidden="1">
      <c r="A25" s="428"/>
      <c r="B25" s="136" t="s">
        <v>165</v>
      </c>
      <c r="C25" s="30" t="s">
        <v>260</v>
      </c>
      <c r="D25" s="14" t="s">
        <v>84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573"/>
      <c r="S25" s="576"/>
      <c r="T25" s="573"/>
      <c r="U25" s="571"/>
      <c r="V25" s="92"/>
      <c r="W25" s="93">
        <f>SUM(E25:U25)</f>
        <v>0</v>
      </c>
      <c r="X25" s="21"/>
      <c r="Y25" s="21"/>
      <c r="Z25" s="90">
        <v>14</v>
      </c>
      <c r="AA25" s="90">
        <v>16</v>
      </c>
      <c r="AB25" s="90">
        <v>14</v>
      </c>
      <c r="AC25" s="90">
        <v>16</v>
      </c>
      <c r="AD25" s="90">
        <v>16</v>
      </c>
      <c r="AE25" s="90">
        <v>16</v>
      </c>
      <c r="AF25" s="90">
        <v>16</v>
      </c>
      <c r="AG25" s="578"/>
      <c r="AH25" s="578"/>
      <c r="AI25" s="578"/>
      <c r="AJ25" s="576"/>
      <c r="AK25" s="575"/>
      <c r="AL25" s="575"/>
      <c r="AM25" s="577"/>
      <c r="AN25" s="166">
        <f>SUM(Y25:AJ25,AK25:AL25)</f>
        <v>108</v>
      </c>
      <c r="AO25" s="155"/>
      <c r="AP25" s="155"/>
      <c r="AQ25" s="155"/>
      <c r="AR25" s="155"/>
      <c r="AS25" s="156"/>
      <c r="AT25" s="156"/>
      <c r="AU25" s="156"/>
      <c r="AV25" s="156"/>
      <c r="AW25" s="157"/>
      <c r="AX25" s="157"/>
      <c r="AY25" s="16"/>
      <c r="AZ25" s="16"/>
      <c r="BA25" s="16"/>
      <c r="BB25" s="16"/>
      <c r="BC25" s="16"/>
      <c r="BD25" s="16"/>
      <c r="BE25" s="16"/>
      <c r="BF25" s="16"/>
      <c r="BG25" s="16"/>
      <c r="BH25" s="158"/>
      <c r="BI25" s="151" t="e">
        <f>SUM(W25,#REF!)</f>
        <v>#REF!</v>
      </c>
      <c r="BJ25" s="634"/>
      <c r="BK25" s="634"/>
      <c r="BL25" s="634"/>
    </row>
    <row r="26" spans="1:64" ht="12.75" customHeight="1" hidden="1">
      <c r="A26" s="428"/>
      <c r="B26" s="418"/>
      <c r="C26" s="459"/>
      <c r="D26" s="14" t="s">
        <v>84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584"/>
      <c r="S26" s="575"/>
      <c r="T26" s="614"/>
      <c r="U26" s="571"/>
      <c r="V26" s="92"/>
      <c r="W26" s="163"/>
      <c r="X26" s="21"/>
      <c r="Y26" s="21"/>
      <c r="Z26" s="16"/>
      <c r="AA26" s="16"/>
      <c r="AB26" s="16"/>
      <c r="AC26" s="16"/>
      <c r="AD26" s="16"/>
      <c r="AE26" s="16"/>
      <c r="AF26" s="16"/>
      <c r="AG26" s="584"/>
      <c r="AH26" s="584"/>
      <c r="AI26" s="584"/>
      <c r="AJ26" s="584"/>
      <c r="AK26" s="575"/>
      <c r="AL26" s="575"/>
      <c r="AM26" s="577"/>
      <c r="AN26" s="163"/>
      <c r="AO26" s="155"/>
      <c r="AP26" s="155"/>
      <c r="AQ26" s="155"/>
      <c r="AR26" s="155"/>
      <c r="AS26" s="156"/>
      <c r="AT26" s="156"/>
      <c r="AU26" s="156"/>
      <c r="AV26" s="156"/>
      <c r="AW26" s="157"/>
      <c r="AX26" s="157"/>
      <c r="AY26" s="16"/>
      <c r="AZ26" s="16"/>
      <c r="BA26" s="16"/>
      <c r="BB26" s="16"/>
      <c r="BC26" s="16"/>
      <c r="BD26" s="16"/>
      <c r="BE26" s="16"/>
      <c r="BF26" s="16"/>
      <c r="BG26" s="16"/>
      <c r="BH26" s="158"/>
      <c r="BI26" s="151" t="e">
        <f>SUM(W26,#REF!)</f>
        <v>#REF!</v>
      </c>
      <c r="BJ26" s="634"/>
      <c r="BK26" s="634"/>
      <c r="BL26" s="634"/>
    </row>
    <row r="27" spans="1:64" ht="12.75" customHeight="1" hidden="1">
      <c r="A27" s="428"/>
      <c r="B27" s="419"/>
      <c r="C27" s="460"/>
      <c r="D27" s="17" t="s">
        <v>85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584"/>
      <c r="S27" s="575"/>
      <c r="T27" s="614"/>
      <c r="U27" s="571"/>
      <c r="V27" s="92"/>
      <c r="W27" s="163"/>
      <c r="X27" s="21"/>
      <c r="Y27" s="21"/>
      <c r="Z27" s="16"/>
      <c r="AA27" s="16"/>
      <c r="AB27" s="16"/>
      <c r="AC27" s="16"/>
      <c r="AD27" s="16"/>
      <c r="AE27" s="16"/>
      <c r="AF27" s="16"/>
      <c r="AG27" s="584"/>
      <c r="AH27" s="584"/>
      <c r="AI27" s="584"/>
      <c r="AJ27" s="584"/>
      <c r="AK27" s="575"/>
      <c r="AL27" s="575"/>
      <c r="AM27" s="577"/>
      <c r="AN27" s="163"/>
      <c r="AO27" s="155"/>
      <c r="AP27" s="155"/>
      <c r="AQ27" s="155"/>
      <c r="AR27" s="155"/>
      <c r="AS27" s="156"/>
      <c r="AT27" s="156"/>
      <c r="AU27" s="156"/>
      <c r="AV27" s="156"/>
      <c r="AW27" s="157"/>
      <c r="AX27" s="157"/>
      <c r="AY27" s="16"/>
      <c r="AZ27" s="16"/>
      <c r="BA27" s="16"/>
      <c r="BB27" s="16"/>
      <c r="BC27" s="16"/>
      <c r="BD27" s="16"/>
      <c r="BE27" s="16"/>
      <c r="BF27" s="16"/>
      <c r="BG27" s="16"/>
      <c r="BH27" s="158"/>
      <c r="BI27" s="152" t="e">
        <f>SUM(W27,#REF!)</f>
        <v>#REF!</v>
      </c>
      <c r="BJ27" s="634"/>
      <c r="BK27" s="634"/>
      <c r="BL27" s="634"/>
    </row>
    <row r="28" spans="1:64" ht="12.75" customHeight="1" hidden="1">
      <c r="A28" s="428"/>
      <c r="B28" s="418"/>
      <c r="C28" s="459"/>
      <c r="D28" s="14" t="s">
        <v>84</v>
      </c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584"/>
      <c r="S28" s="575"/>
      <c r="T28" s="614"/>
      <c r="U28" s="571"/>
      <c r="V28" s="92"/>
      <c r="W28" s="163"/>
      <c r="X28" s="21"/>
      <c r="Y28" s="21"/>
      <c r="Z28" s="16"/>
      <c r="AA28" s="16"/>
      <c r="AB28" s="16"/>
      <c r="AC28" s="16"/>
      <c r="AD28" s="16"/>
      <c r="AE28" s="16"/>
      <c r="AF28" s="16"/>
      <c r="AG28" s="584"/>
      <c r="AH28" s="584"/>
      <c r="AI28" s="584"/>
      <c r="AJ28" s="584"/>
      <c r="AK28" s="575"/>
      <c r="AL28" s="575"/>
      <c r="AM28" s="577"/>
      <c r="AN28" s="163"/>
      <c r="AO28" s="155"/>
      <c r="AP28" s="155"/>
      <c r="AQ28" s="155"/>
      <c r="AR28" s="155"/>
      <c r="AS28" s="156"/>
      <c r="AT28" s="156"/>
      <c r="AU28" s="156"/>
      <c r="AV28" s="156"/>
      <c r="AW28" s="157"/>
      <c r="AX28" s="157"/>
      <c r="AY28" s="16"/>
      <c r="AZ28" s="16"/>
      <c r="BA28" s="16"/>
      <c r="BB28" s="16"/>
      <c r="BC28" s="16"/>
      <c r="BD28" s="16"/>
      <c r="BE28" s="16"/>
      <c r="BF28" s="16"/>
      <c r="BG28" s="16"/>
      <c r="BH28" s="158"/>
      <c r="BI28" s="151" t="e">
        <f>SUM(W28,#REF!)</f>
        <v>#REF!</v>
      </c>
      <c r="BJ28" s="634"/>
      <c r="BK28" s="634"/>
      <c r="BL28" s="634"/>
    </row>
    <row r="29" spans="1:64" ht="12.75" customHeight="1" hidden="1">
      <c r="A29" s="428"/>
      <c r="B29" s="419"/>
      <c r="C29" s="460"/>
      <c r="D29" s="17" t="s">
        <v>85</v>
      </c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584"/>
      <c r="S29" s="575"/>
      <c r="T29" s="614"/>
      <c r="U29" s="571"/>
      <c r="V29" s="92"/>
      <c r="W29" s="163"/>
      <c r="X29" s="21"/>
      <c r="Y29" s="21"/>
      <c r="Z29" s="16"/>
      <c r="AA29" s="16"/>
      <c r="AB29" s="16"/>
      <c r="AC29" s="16"/>
      <c r="AD29" s="16"/>
      <c r="AE29" s="16"/>
      <c r="AF29" s="16"/>
      <c r="AG29" s="584"/>
      <c r="AH29" s="584"/>
      <c r="AI29" s="584"/>
      <c r="AJ29" s="584"/>
      <c r="AK29" s="575"/>
      <c r="AL29" s="575"/>
      <c r="AM29" s="577"/>
      <c r="AN29" s="163"/>
      <c r="AO29" s="155"/>
      <c r="AP29" s="155"/>
      <c r="AQ29" s="155"/>
      <c r="AR29" s="155"/>
      <c r="AS29" s="156"/>
      <c r="AT29" s="156"/>
      <c r="AU29" s="156"/>
      <c r="AV29" s="156"/>
      <c r="AW29" s="157"/>
      <c r="AX29" s="157"/>
      <c r="AY29" s="16"/>
      <c r="AZ29" s="16"/>
      <c r="BA29" s="16"/>
      <c r="BB29" s="16"/>
      <c r="BC29" s="16"/>
      <c r="BD29" s="16"/>
      <c r="BE29" s="16"/>
      <c r="BF29" s="16"/>
      <c r="BG29" s="16"/>
      <c r="BH29" s="158"/>
      <c r="BI29" s="152" t="e">
        <f>SUM(W29,#REF!)</f>
        <v>#REF!</v>
      </c>
      <c r="BJ29" s="634"/>
      <c r="BK29" s="634"/>
      <c r="BL29" s="634"/>
    </row>
    <row r="30" spans="1:64" ht="51.75" customHeight="1">
      <c r="A30" s="428"/>
      <c r="B30" s="136" t="s">
        <v>165</v>
      </c>
      <c r="C30" s="30" t="s">
        <v>260</v>
      </c>
      <c r="D30" s="14" t="s">
        <v>84</v>
      </c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584"/>
      <c r="S30" s="575"/>
      <c r="T30" s="614"/>
      <c r="U30" s="571"/>
      <c r="V30" s="92"/>
      <c r="W30" s="163"/>
      <c r="X30" s="21"/>
      <c r="Y30" s="21"/>
      <c r="Z30" s="16">
        <v>16</v>
      </c>
      <c r="AA30" s="16">
        <v>16</v>
      </c>
      <c r="AB30" s="16">
        <v>16</v>
      </c>
      <c r="AC30" s="16">
        <v>16</v>
      </c>
      <c r="AD30" s="16">
        <v>16</v>
      </c>
      <c r="AE30" s="16">
        <v>16</v>
      </c>
      <c r="AF30" s="16">
        <v>12</v>
      </c>
      <c r="AG30" s="584"/>
      <c r="AH30" s="584"/>
      <c r="AI30" s="584"/>
      <c r="AJ30" s="584"/>
      <c r="AK30" s="575"/>
      <c r="AL30" s="575"/>
      <c r="AM30" s="577" t="s">
        <v>47</v>
      </c>
      <c r="AN30" s="142">
        <f>SUM(Y30:AJ30)</f>
        <v>108</v>
      </c>
      <c r="AO30" s="155"/>
      <c r="AP30" s="155"/>
      <c r="AQ30" s="155"/>
      <c r="AR30" s="155"/>
      <c r="AS30" s="156"/>
      <c r="AT30" s="156"/>
      <c r="AU30" s="156"/>
      <c r="AV30" s="156"/>
      <c r="AW30" s="157"/>
      <c r="AX30" s="157"/>
      <c r="AY30" s="16"/>
      <c r="AZ30" s="16"/>
      <c r="BA30" s="16"/>
      <c r="BB30" s="16"/>
      <c r="BC30" s="16"/>
      <c r="BD30" s="16"/>
      <c r="BE30" s="16"/>
      <c r="BF30" s="16"/>
      <c r="BG30" s="16"/>
      <c r="BH30" s="158"/>
      <c r="BI30" s="151" t="e">
        <f>SUM(W30,#REF!)</f>
        <v>#REF!</v>
      </c>
      <c r="BJ30" s="634"/>
      <c r="BK30" s="634"/>
      <c r="BL30" s="634"/>
    </row>
    <row r="31" spans="1:64" ht="18.75" customHeight="1">
      <c r="A31" s="428"/>
      <c r="B31" s="359"/>
      <c r="C31" s="323"/>
      <c r="D31" s="14" t="s">
        <v>84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574"/>
      <c r="S31" s="576"/>
      <c r="T31" s="614"/>
      <c r="U31" s="571"/>
      <c r="V31" s="92"/>
      <c r="W31" s="325">
        <f>SUM(E31:Q31)</f>
        <v>0</v>
      </c>
      <c r="X31" s="21"/>
      <c r="Y31" s="21"/>
      <c r="Z31" s="91"/>
      <c r="AA31" s="91"/>
      <c r="AB31" s="91"/>
      <c r="AC31" s="91"/>
      <c r="AD31" s="91"/>
      <c r="AE31" s="91"/>
      <c r="AF31" s="91"/>
      <c r="AG31" s="576"/>
      <c r="AH31" s="576"/>
      <c r="AI31" s="576"/>
      <c r="AJ31" s="576"/>
      <c r="AK31" s="576"/>
      <c r="AL31" s="576"/>
      <c r="AM31" s="615"/>
      <c r="AN31" s="142">
        <f>SUM(Y31:AJ31)</f>
        <v>0</v>
      </c>
      <c r="AO31" s="155"/>
      <c r="AP31" s="155"/>
      <c r="AQ31" s="155"/>
      <c r="AR31" s="155"/>
      <c r="AS31" s="156"/>
      <c r="AT31" s="156"/>
      <c r="AU31" s="156"/>
      <c r="AV31" s="156"/>
      <c r="AW31" s="157"/>
      <c r="AX31" s="157"/>
      <c r="AY31" s="16"/>
      <c r="AZ31" s="16"/>
      <c r="BA31" s="16"/>
      <c r="BB31" s="16"/>
      <c r="BC31" s="16"/>
      <c r="BD31" s="16"/>
      <c r="BE31" s="16"/>
      <c r="BF31" s="16"/>
      <c r="BG31" s="16"/>
      <c r="BH31" s="158"/>
      <c r="BI31" s="152"/>
      <c r="BJ31" s="634"/>
      <c r="BK31" s="634"/>
      <c r="BL31" s="634"/>
    </row>
    <row r="32" spans="1:64" ht="68.25" customHeight="1">
      <c r="A32" s="428"/>
      <c r="B32" s="29" t="s">
        <v>261</v>
      </c>
      <c r="C32" s="30" t="s">
        <v>259</v>
      </c>
      <c r="D32" s="22" t="s">
        <v>84</v>
      </c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574"/>
      <c r="S32" s="576"/>
      <c r="T32" s="573"/>
      <c r="U32" s="571"/>
      <c r="V32" s="92"/>
      <c r="W32" s="93">
        <f>T32</f>
        <v>0</v>
      </c>
      <c r="X32" s="112"/>
      <c r="Y32" s="112"/>
      <c r="Z32" s="91"/>
      <c r="AA32" s="91"/>
      <c r="AB32" s="91"/>
      <c r="AC32" s="91"/>
      <c r="AD32" s="91"/>
      <c r="AE32" s="91"/>
      <c r="AF32" s="91"/>
      <c r="AG32" s="574">
        <v>36</v>
      </c>
      <c r="AH32" s="574">
        <v>36</v>
      </c>
      <c r="AI32" s="574"/>
      <c r="AJ32" s="574"/>
      <c r="AK32" s="576"/>
      <c r="AL32" s="576"/>
      <c r="AM32" s="615"/>
      <c r="AN32" s="166">
        <f>SUM(Y32:AJ32,AK32:AL32)</f>
        <v>72</v>
      </c>
      <c r="AO32" s="328"/>
      <c r="AP32" s="155"/>
      <c r="AQ32" s="155"/>
      <c r="AR32" s="155"/>
      <c r="AS32" s="156"/>
      <c r="AT32" s="156"/>
      <c r="AU32" s="156"/>
      <c r="AV32" s="156"/>
      <c r="AW32" s="157"/>
      <c r="AX32" s="157"/>
      <c r="AY32" s="16"/>
      <c r="AZ32" s="16"/>
      <c r="BA32" s="16"/>
      <c r="BB32" s="16"/>
      <c r="BC32" s="16"/>
      <c r="BD32" s="16"/>
      <c r="BE32" s="16"/>
      <c r="BF32" s="16"/>
      <c r="BG32" s="16"/>
      <c r="BH32" s="158"/>
      <c r="BI32" s="151" t="e">
        <f>SUM(W32,#REF!)</f>
        <v>#REF!</v>
      </c>
      <c r="BJ32" s="634"/>
      <c r="BK32" s="634"/>
      <c r="BL32" s="634"/>
    </row>
    <row r="33" spans="1:64" ht="65.25" customHeight="1">
      <c r="A33" s="428"/>
      <c r="B33" s="29" t="s">
        <v>262</v>
      </c>
      <c r="C33" s="30" t="s">
        <v>259</v>
      </c>
      <c r="D33" s="173" t="s">
        <v>84</v>
      </c>
      <c r="E33" s="139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616"/>
      <c r="S33" s="617"/>
      <c r="T33" s="618"/>
      <c r="U33" s="571"/>
      <c r="V33" s="92"/>
      <c r="W33" s="93">
        <f>SUM(E33:U33)</f>
        <v>0</v>
      </c>
      <c r="X33" s="125"/>
      <c r="Y33" s="125"/>
      <c r="Z33" s="126"/>
      <c r="AA33" s="126"/>
      <c r="AB33" s="126"/>
      <c r="AC33" s="126"/>
      <c r="AD33" s="126"/>
      <c r="AE33" s="126"/>
      <c r="AF33" s="126"/>
      <c r="AG33" s="616"/>
      <c r="AH33" s="616"/>
      <c r="AI33" s="616">
        <v>36</v>
      </c>
      <c r="AJ33" s="616">
        <v>36</v>
      </c>
      <c r="AK33" s="617"/>
      <c r="AL33" s="617"/>
      <c r="AM33" s="619"/>
      <c r="AN33" s="166">
        <f>SUM(Y33:AJ33,AK33:AL33)</f>
        <v>72</v>
      </c>
      <c r="AO33" s="330"/>
      <c r="AP33" s="176"/>
      <c r="AQ33" s="176"/>
      <c r="AR33" s="176"/>
      <c r="AS33" s="177"/>
      <c r="AT33" s="177"/>
      <c r="AU33" s="177"/>
      <c r="AV33" s="177"/>
      <c r="AW33" s="178"/>
      <c r="AX33" s="178"/>
      <c r="AY33" s="174"/>
      <c r="AZ33" s="174"/>
      <c r="BA33" s="174"/>
      <c r="BB33" s="174"/>
      <c r="BC33" s="174"/>
      <c r="BD33" s="174"/>
      <c r="BE33" s="174"/>
      <c r="BF33" s="174"/>
      <c r="BG33" s="174"/>
      <c r="BH33" s="175"/>
      <c r="BI33" s="151" t="e">
        <f>SUM(W33,#REF!)</f>
        <v>#REF!</v>
      </c>
      <c r="BJ33" s="634"/>
      <c r="BK33" s="634"/>
      <c r="BL33" s="634"/>
    </row>
    <row r="34" spans="1:64" ht="25.5">
      <c r="A34" s="428"/>
      <c r="B34" s="359" t="s">
        <v>264</v>
      </c>
      <c r="C34" s="323" t="s">
        <v>265</v>
      </c>
      <c r="D34" s="14" t="s">
        <v>84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616"/>
      <c r="S34" s="617"/>
      <c r="T34" s="618"/>
      <c r="U34" s="588"/>
      <c r="V34" s="103"/>
      <c r="W34" s="307">
        <f>SUM(E34:Q34)</f>
        <v>0</v>
      </c>
      <c r="X34" s="125"/>
      <c r="Y34" s="125"/>
      <c r="Z34" s="126">
        <v>14</v>
      </c>
      <c r="AA34" s="126">
        <v>10</v>
      </c>
      <c r="AB34" s="126">
        <v>14</v>
      </c>
      <c r="AC34" s="126">
        <v>10</v>
      </c>
      <c r="AD34" s="126">
        <v>8</v>
      </c>
      <c r="AE34" s="126">
        <v>8</v>
      </c>
      <c r="AF34" s="126">
        <v>8</v>
      </c>
      <c r="AG34" s="616"/>
      <c r="AH34" s="616"/>
      <c r="AI34" s="616"/>
      <c r="AJ34" s="616"/>
      <c r="AK34" s="617"/>
      <c r="AL34" s="617"/>
      <c r="AM34" s="619"/>
      <c r="AN34" s="142">
        <f>SUM(Y34:AJ34)</f>
        <v>72</v>
      </c>
      <c r="AO34" s="330"/>
      <c r="AP34" s="176"/>
      <c r="AQ34" s="176"/>
      <c r="AR34" s="176"/>
      <c r="AS34" s="177"/>
      <c r="AT34" s="177"/>
      <c r="AU34" s="177"/>
      <c r="AV34" s="177"/>
      <c r="AW34" s="178"/>
      <c r="AX34" s="178"/>
      <c r="AY34" s="174"/>
      <c r="AZ34" s="174"/>
      <c r="BA34" s="174"/>
      <c r="BB34" s="174"/>
      <c r="BC34" s="174"/>
      <c r="BD34" s="174"/>
      <c r="BE34" s="174"/>
      <c r="BF34" s="174"/>
      <c r="BG34" s="174"/>
      <c r="BH34" s="175"/>
      <c r="BI34" s="151"/>
      <c r="BJ34" s="634"/>
      <c r="BK34" s="634"/>
      <c r="BL34" s="634"/>
    </row>
    <row r="35" spans="1:64" ht="66.75" customHeight="1" thickBot="1">
      <c r="A35" s="428"/>
      <c r="B35" s="326" t="s">
        <v>266</v>
      </c>
      <c r="C35" s="323" t="s">
        <v>263</v>
      </c>
      <c r="D35" s="14" t="s">
        <v>84</v>
      </c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574"/>
      <c r="S35" s="576"/>
      <c r="T35" s="573"/>
      <c r="U35" s="620"/>
      <c r="V35" s="331"/>
      <c r="W35" s="93">
        <f>U35</f>
        <v>0</v>
      </c>
      <c r="X35" s="112"/>
      <c r="Y35" s="112"/>
      <c r="Z35" s="91"/>
      <c r="AA35" s="91"/>
      <c r="AB35" s="91"/>
      <c r="AC35" s="91"/>
      <c r="AD35" s="91"/>
      <c r="AE35" s="91"/>
      <c r="AF35" s="91"/>
      <c r="AG35" s="574"/>
      <c r="AH35" s="574"/>
      <c r="AI35" s="574"/>
      <c r="AJ35" s="574"/>
      <c r="AK35" s="576">
        <v>36</v>
      </c>
      <c r="AL35" s="576">
        <v>36</v>
      </c>
      <c r="AM35" s="615"/>
      <c r="AN35" s="166">
        <f>SUM(Y35:AJ35)</f>
        <v>0</v>
      </c>
      <c r="AO35" s="328"/>
      <c r="AP35" s="155"/>
      <c r="AQ35" s="155"/>
      <c r="AR35" s="155"/>
      <c r="AS35" s="156"/>
      <c r="AT35" s="156"/>
      <c r="AU35" s="156"/>
      <c r="AV35" s="156"/>
      <c r="AW35" s="157"/>
      <c r="AX35" s="157"/>
      <c r="AY35" s="16"/>
      <c r="AZ35" s="16"/>
      <c r="BA35" s="16"/>
      <c r="BB35" s="16"/>
      <c r="BC35" s="16"/>
      <c r="BD35" s="16"/>
      <c r="BE35" s="16"/>
      <c r="BF35" s="16"/>
      <c r="BG35" s="16"/>
      <c r="BH35" s="158"/>
      <c r="BI35" s="151"/>
      <c r="BJ35" s="634"/>
      <c r="BK35" s="634"/>
      <c r="BL35" s="634"/>
    </row>
    <row r="36" spans="1:64" ht="12.75" customHeight="1" thickBot="1">
      <c r="A36" s="428"/>
      <c r="B36" s="179" t="s">
        <v>35</v>
      </c>
      <c r="C36" s="24" t="s">
        <v>52</v>
      </c>
      <c r="D36" s="248" t="s">
        <v>84</v>
      </c>
      <c r="E36" s="180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621"/>
      <c r="S36" s="622"/>
      <c r="T36" s="623"/>
      <c r="U36" s="624"/>
      <c r="V36" s="242"/>
      <c r="W36" s="184"/>
      <c r="X36" s="185"/>
      <c r="Y36" s="185"/>
      <c r="Z36" s="181"/>
      <c r="AA36" s="181"/>
      <c r="AB36" s="181"/>
      <c r="AC36" s="181"/>
      <c r="AD36" s="181"/>
      <c r="AE36" s="181"/>
      <c r="AF36" s="181"/>
      <c r="AG36" s="621"/>
      <c r="AH36" s="621"/>
      <c r="AI36" s="621"/>
      <c r="AJ36" s="621"/>
      <c r="AK36" s="622"/>
      <c r="AL36" s="622"/>
      <c r="AM36" s="625"/>
      <c r="AN36" s="184"/>
      <c r="AO36" s="186" t="s">
        <v>103</v>
      </c>
      <c r="AP36" s="186" t="s">
        <v>103</v>
      </c>
      <c r="AQ36" s="186" t="s">
        <v>103</v>
      </c>
      <c r="AR36" s="186" t="s">
        <v>103</v>
      </c>
      <c r="AS36" s="187"/>
      <c r="AT36" s="187"/>
      <c r="AU36" s="187"/>
      <c r="AV36" s="187"/>
      <c r="AW36" s="188"/>
      <c r="AX36" s="188"/>
      <c r="AY36" s="181"/>
      <c r="AZ36" s="181"/>
      <c r="BA36" s="181"/>
      <c r="BB36" s="181"/>
      <c r="BC36" s="181"/>
      <c r="BD36" s="181"/>
      <c r="BE36" s="181"/>
      <c r="BF36" s="181"/>
      <c r="BG36" s="181"/>
      <c r="BH36" s="182"/>
      <c r="BI36" s="189"/>
      <c r="BJ36" s="634"/>
      <c r="BK36" s="634"/>
      <c r="BL36" s="634"/>
    </row>
    <row r="37" spans="1:64" ht="12.75">
      <c r="A37" s="428"/>
      <c r="B37" s="464" t="s">
        <v>53</v>
      </c>
      <c r="C37" s="464"/>
      <c r="D37" s="465"/>
      <c r="E37" s="190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626"/>
      <c r="S37" s="627"/>
      <c r="T37" s="628"/>
      <c r="U37" s="612"/>
      <c r="V37" s="98"/>
      <c r="W37" s="194"/>
      <c r="X37" s="195"/>
      <c r="Y37" s="195"/>
      <c r="Z37" s="191"/>
      <c r="AA37" s="191"/>
      <c r="AB37" s="191"/>
      <c r="AC37" s="191"/>
      <c r="AD37" s="191"/>
      <c r="AE37" s="191"/>
      <c r="AF37" s="191"/>
      <c r="AG37" s="626"/>
      <c r="AH37" s="626"/>
      <c r="AI37" s="626"/>
      <c r="AJ37" s="626"/>
      <c r="AK37" s="627"/>
      <c r="AL37" s="627"/>
      <c r="AM37" s="629"/>
      <c r="AN37" s="194"/>
      <c r="AO37" s="196"/>
      <c r="AP37" s="196"/>
      <c r="AQ37" s="196"/>
      <c r="AR37" s="196"/>
      <c r="AS37" s="197"/>
      <c r="AT37" s="197"/>
      <c r="AU37" s="197"/>
      <c r="AV37" s="197"/>
      <c r="AW37" s="198"/>
      <c r="AX37" s="198"/>
      <c r="AY37" s="191"/>
      <c r="AZ37" s="191"/>
      <c r="BA37" s="191"/>
      <c r="BB37" s="191"/>
      <c r="BC37" s="191"/>
      <c r="BD37" s="191"/>
      <c r="BE37" s="191"/>
      <c r="BF37" s="191"/>
      <c r="BG37" s="191"/>
      <c r="BH37" s="192"/>
      <c r="BI37" s="199"/>
      <c r="BJ37" s="634"/>
      <c r="BK37" s="634"/>
      <c r="BL37" s="634"/>
    </row>
    <row r="38" spans="1:64" ht="12.75">
      <c r="A38" s="428"/>
      <c r="B38" s="466" t="s">
        <v>89</v>
      </c>
      <c r="C38" s="467"/>
      <c r="D38" s="468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584"/>
      <c r="S38" s="575"/>
      <c r="T38" s="614"/>
      <c r="U38" s="588"/>
      <c r="V38" s="103"/>
      <c r="W38" s="163"/>
      <c r="X38" s="21"/>
      <c r="Y38" s="21"/>
      <c r="Z38" s="16"/>
      <c r="AA38" s="16"/>
      <c r="AB38" s="16"/>
      <c r="AC38" s="16"/>
      <c r="AD38" s="16"/>
      <c r="AE38" s="16"/>
      <c r="AF38" s="16"/>
      <c r="AG38" s="584"/>
      <c r="AH38" s="584"/>
      <c r="AI38" s="584"/>
      <c r="AJ38" s="584"/>
      <c r="AK38" s="575"/>
      <c r="AL38" s="575"/>
      <c r="AM38" s="577"/>
      <c r="AN38" s="163"/>
      <c r="AO38" s="155"/>
      <c r="AP38" s="155"/>
      <c r="AQ38" s="155"/>
      <c r="AR38" s="155"/>
      <c r="AS38" s="200" t="s">
        <v>104</v>
      </c>
      <c r="AT38" s="200" t="s">
        <v>104</v>
      </c>
      <c r="AU38" s="200" t="s">
        <v>104</v>
      </c>
      <c r="AV38" s="200" t="s">
        <v>104</v>
      </c>
      <c r="AW38" s="157"/>
      <c r="AX38" s="157"/>
      <c r="AY38" s="16"/>
      <c r="AZ38" s="16"/>
      <c r="BA38" s="16"/>
      <c r="BB38" s="16"/>
      <c r="BC38" s="16"/>
      <c r="BD38" s="16"/>
      <c r="BE38" s="16"/>
      <c r="BF38" s="16"/>
      <c r="BG38" s="16"/>
      <c r="BH38" s="158"/>
      <c r="BI38" s="201"/>
      <c r="BJ38" s="634"/>
      <c r="BK38" s="634"/>
      <c r="BL38" s="634"/>
    </row>
    <row r="39" spans="1:64" ht="13.5" thickBot="1">
      <c r="A39" s="428"/>
      <c r="B39" s="469" t="s">
        <v>90</v>
      </c>
      <c r="C39" s="469"/>
      <c r="D39" s="470"/>
      <c r="E39" s="190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626"/>
      <c r="S39" s="627"/>
      <c r="T39" s="628"/>
      <c r="U39" s="630"/>
      <c r="V39" s="97"/>
      <c r="W39" s="194"/>
      <c r="X39" s="195"/>
      <c r="Y39" s="195"/>
      <c r="Z39" s="191"/>
      <c r="AA39" s="191"/>
      <c r="AB39" s="191"/>
      <c r="AC39" s="191"/>
      <c r="AD39" s="191"/>
      <c r="AE39" s="191"/>
      <c r="AF39" s="191"/>
      <c r="AG39" s="626"/>
      <c r="AH39" s="626"/>
      <c r="AI39" s="626"/>
      <c r="AJ39" s="626"/>
      <c r="AK39" s="627"/>
      <c r="AL39" s="627"/>
      <c r="AM39" s="629"/>
      <c r="AN39" s="194"/>
      <c r="AO39" s="196"/>
      <c r="AP39" s="196"/>
      <c r="AQ39" s="196"/>
      <c r="AR39" s="196"/>
      <c r="AS39" s="197"/>
      <c r="AT39" s="197"/>
      <c r="AU39" s="197"/>
      <c r="AV39" s="197"/>
      <c r="AW39" s="471" t="s">
        <v>105</v>
      </c>
      <c r="AX39" s="472"/>
      <c r="AY39" s="191"/>
      <c r="AZ39" s="191"/>
      <c r="BA39" s="191"/>
      <c r="BB39" s="191"/>
      <c r="BC39" s="191"/>
      <c r="BD39" s="191"/>
      <c r="BE39" s="191"/>
      <c r="BF39" s="191"/>
      <c r="BG39" s="191"/>
      <c r="BH39" s="192"/>
      <c r="BI39" s="247"/>
      <c r="BJ39" s="634"/>
      <c r="BK39" s="634"/>
      <c r="BL39" s="634"/>
    </row>
    <row r="40" spans="1:64" ht="12.75">
      <c r="A40" s="428"/>
      <c r="B40" s="422" t="s">
        <v>86</v>
      </c>
      <c r="C40" s="423"/>
      <c r="D40" s="424"/>
      <c r="E40" s="129">
        <f aca="true" t="shared" si="12" ref="E40:U40">SUM(E8,E12,E14)</f>
        <v>36</v>
      </c>
      <c r="F40" s="129">
        <f t="shared" si="12"/>
        <v>36</v>
      </c>
      <c r="G40" s="129">
        <f t="shared" si="12"/>
        <v>36</v>
      </c>
      <c r="H40" s="129">
        <f t="shared" si="12"/>
        <v>36</v>
      </c>
      <c r="I40" s="129">
        <f t="shared" si="12"/>
        <v>36</v>
      </c>
      <c r="J40" s="129">
        <f t="shared" si="12"/>
        <v>36</v>
      </c>
      <c r="K40" s="129">
        <f t="shared" si="12"/>
        <v>36</v>
      </c>
      <c r="L40" s="129">
        <f t="shared" si="12"/>
        <v>36</v>
      </c>
      <c r="M40" s="129">
        <f t="shared" si="12"/>
        <v>36</v>
      </c>
      <c r="N40" s="129">
        <f t="shared" si="12"/>
        <v>36</v>
      </c>
      <c r="O40" s="129">
        <f t="shared" si="12"/>
        <v>36</v>
      </c>
      <c r="P40" s="129">
        <f t="shared" si="12"/>
        <v>36</v>
      </c>
      <c r="Q40" s="129">
        <f t="shared" si="12"/>
        <v>36</v>
      </c>
      <c r="R40" s="129">
        <f t="shared" si="12"/>
        <v>36</v>
      </c>
      <c r="S40" s="129">
        <f t="shared" si="12"/>
        <v>36</v>
      </c>
      <c r="T40" s="129">
        <f t="shared" si="12"/>
        <v>36</v>
      </c>
      <c r="U40" s="129">
        <f t="shared" si="12"/>
        <v>36</v>
      </c>
      <c r="V40" s="98"/>
      <c r="W40" s="204">
        <f>SUM(E40:T40,V40:V40)</f>
        <v>576</v>
      </c>
      <c r="X40" s="205"/>
      <c r="Y40" s="205"/>
      <c r="Z40" s="129">
        <f>SUM(Z8,Z12,Z14)</f>
        <v>36</v>
      </c>
      <c r="AA40" s="129">
        <f>SUM(AA8,AA12,AA14)</f>
        <v>36</v>
      </c>
      <c r="AB40" s="129">
        <f>SUM(AB8,AB12,AB14)</f>
        <v>36</v>
      </c>
      <c r="AC40" s="129">
        <f>SUM(AC8,AC12,AC14)</f>
        <v>36</v>
      </c>
      <c r="AD40" s="129">
        <f>SUM(AD8,AD12,AD14)</f>
        <v>36</v>
      </c>
      <c r="AE40" s="129">
        <f>SUM(AE8,AE12,AE14)</f>
        <v>36</v>
      </c>
      <c r="AF40" s="129">
        <f>SUM(AF8,AF12,AF14)</f>
        <v>36</v>
      </c>
      <c r="AG40" s="631">
        <f>SUM(AG8,AG12,AG14)</f>
        <v>36</v>
      </c>
      <c r="AH40" s="570">
        <f>SUM(AH8,AH12,AH14)</f>
        <v>36</v>
      </c>
      <c r="AI40" s="570">
        <f>SUM(AI8,AI12,AI14)</f>
        <v>36</v>
      </c>
      <c r="AJ40" s="631">
        <f>SUM(AJ8,AJ12,AJ14)</f>
        <v>36</v>
      </c>
      <c r="AK40" s="632">
        <f>SUM(AK8,AK12,AK14)</f>
        <v>36</v>
      </c>
      <c r="AL40" s="632">
        <f>SUM(AL8,AL12,AL14)</f>
        <v>36</v>
      </c>
      <c r="AM40" s="633">
        <f>SUM(AM8,AM12,AM14)</f>
        <v>0</v>
      </c>
      <c r="AN40" s="204">
        <f>SUM(Y40:AJ40,AK40:AL40)</f>
        <v>468</v>
      </c>
      <c r="AO40" s="206"/>
      <c r="AP40" s="206"/>
      <c r="AQ40" s="206"/>
      <c r="AR40" s="206"/>
      <c r="AS40" s="207"/>
      <c r="AT40" s="207"/>
      <c r="AU40" s="207"/>
      <c r="AV40" s="207"/>
      <c r="AW40" s="208"/>
      <c r="AX40" s="208"/>
      <c r="AY40" s="209"/>
      <c r="AZ40" s="209"/>
      <c r="BA40" s="209"/>
      <c r="BB40" s="209"/>
      <c r="BC40" s="209"/>
      <c r="BD40" s="209"/>
      <c r="BE40" s="209"/>
      <c r="BF40" s="209"/>
      <c r="BG40" s="209"/>
      <c r="BH40" s="210"/>
      <c r="BI40" s="172" t="e">
        <f>SUM(W40,#REF!)</f>
        <v>#REF!</v>
      </c>
      <c r="BJ40" s="634"/>
      <c r="BK40" s="634"/>
      <c r="BL40" s="634"/>
    </row>
    <row r="41" spans="1:64" ht="12.75">
      <c r="A41" s="634"/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34"/>
      <c r="AC41" s="634"/>
      <c r="AD41" s="634"/>
      <c r="AE41" s="634"/>
      <c r="AF41" s="634"/>
      <c r="AG41" s="634"/>
      <c r="AH41" s="634"/>
      <c r="AI41" s="634"/>
      <c r="AJ41" s="634"/>
      <c r="AK41" s="634"/>
      <c r="AL41" s="634"/>
      <c r="AM41" s="634"/>
      <c r="AN41" s="634"/>
      <c r="AO41" s="634"/>
      <c r="AP41" s="634"/>
      <c r="AQ41" s="634"/>
      <c r="AR41" s="634"/>
      <c r="AS41" s="634"/>
      <c r="AT41" s="634"/>
      <c r="AU41" s="634"/>
      <c r="AV41" s="634"/>
      <c r="AW41" s="634"/>
      <c r="AX41" s="634"/>
      <c r="AY41" s="634"/>
      <c r="AZ41" s="634"/>
      <c r="BA41" s="634"/>
      <c r="BB41" s="634"/>
      <c r="BC41" s="634"/>
      <c r="BD41" s="634"/>
      <c r="BE41" s="634"/>
      <c r="BF41" s="634"/>
      <c r="BG41" s="634"/>
      <c r="BH41" s="634"/>
      <c r="BI41" s="634"/>
      <c r="BJ41" s="634"/>
      <c r="BK41" s="634"/>
      <c r="BL41" s="634"/>
    </row>
    <row r="42" spans="1:64" ht="12.75">
      <c r="A42" s="634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4"/>
      <c r="AD42" s="634"/>
      <c r="AE42" s="634"/>
      <c r="AF42" s="634"/>
      <c r="AG42" s="634"/>
      <c r="AH42" s="634"/>
      <c r="AI42" s="634"/>
      <c r="AJ42" s="634"/>
      <c r="AK42" s="634"/>
      <c r="AL42" s="634"/>
      <c r="AM42" s="634"/>
      <c r="AN42" s="634"/>
      <c r="AO42" s="634"/>
      <c r="AP42" s="634"/>
      <c r="AQ42" s="634"/>
      <c r="AR42" s="634"/>
      <c r="AS42" s="634"/>
      <c r="AT42" s="634"/>
      <c r="AU42" s="634"/>
      <c r="AV42" s="634"/>
      <c r="AW42" s="634"/>
      <c r="AX42" s="634"/>
      <c r="AY42" s="634"/>
      <c r="AZ42" s="634"/>
      <c r="BA42" s="634"/>
      <c r="BB42" s="634"/>
      <c r="BC42" s="634"/>
      <c r="BD42" s="634"/>
      <c r="BE42" s="634"/>
      <c r="BF42" s="634"/>
      <c r="BG42" s="634"/>
      <c r="BH42" s="634"/>
      <c r="BI42" s="634"/>
      <c r="BJ42" s="634"/>
      <c r="BK42" s="634"/>
      <c r="BL42" s="634"/>
    </row>
    <row r="43" spans="1:64" ht="24.75" customHeight="1">
      <c r="A43" s="634"/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  <c r="AT43" s="634"/>
      <c r="AU43" s="634"/>
      <c r="AV43" s="634"/>
      <c r="AW43" s="634"/>
      <c r="AX43" s="634"/>
      <c r="AY43" s="634"/>
      <c r="AZ43" s="634"/>
      <c r="BA43" s="634"/>
      <c r="BB43" s="634"/>
      <c r="BC43" s="634"/>
      <c r="BD43" s="634"/>
      <c r="BE43" s="634"/>
      <c r="BF43" s="634"/>
      <c r="BG43" s="634"/>
      <c r="BH43" s="634"/>
      <c r="BI43" s="634"/>
      <c r="BJ43" s="634"/>
      <c r="BK43" s="634"/>
      <c r="BL43" s="634"/>
    </row>
    <row r="44" spans="1:64" ht="12.75">
      <c r="A44" s="634"/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4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  <c r="AS44" s="634"/>
      <c r="AT44" s="634"/>
      <c r="AU44" s="634"/>
      <c r="AV44" s="634"/>
      <c r="AW44" s="634"/>
      <c r="AX44" s="634"/>
      <c r="AY44" s="634"/>
      <c r="AZ44" s="634"/>
      <c r="BA44" s="634"/>
      <c r="BB44" s="634"/>
      <c r="BC44" s="634"/>
      <c r="BD44" s="634"/>
      <c r="BE44" s="634"/>
      <c r="BF44" s="634"/>
      <c r="BG44" s="634"/>
      <c r="BH44" s="634"/>
      <c r="BI44" s="634"/>
      <c r="BJ44" s="634"/>
      <c r="BK44" s="634"/>
      <c r="BL44" s="634"/>
    </row>
  </sheetData>
  <sheetProtection/>
  <mergeCells count="82">
    <mergeCell ref="BI22:BI23"/>
    <mergeCell ref="B37:D37"/>
    <mergeCell ref="B38:D38"/>
    <mergeCell ref="B39:D39"/>
    <mergeCell ref="AW39:AX39"/>
    <mergeCell ref="BC22:BC23"/>
    <mergeCell ref="BD22:BD23"/>
    <mergeCell ref="BE22:BE23"/>
    <mergeCell ref="BF22:BF23"/>
    <mergeCell ref="BG22:BG23"/>
    <mergeCell ref="BH22:BH23"/>
    <mergeCell ref="AW22:AW23"/>
    <mergeCell ref="AX22:AX23"/>
    <mergeCell ref="AY22:AY23"/>
    <mergeCell ref="AZ22:AZ23"/>
    <mergeCell ref="BA22:BA23"/>
    <mergeCell ref="BB22:BB23"/>
    <mergeCell ref="AQ22:AQ23"/>
    <mergeCell ref="AR22:AR23"/>
    <mergeCell ref="AS22:AS23"/>
    <mergeCell ref="AT22:AT23"/>
    <mergeCell ref="AU22:AU23"/>
    <mergeCell ref="AV22:AV23"/>
    <mergeCell ref="AE22:AE23"/>
    <mergeCell ref="AF22:AF23"/>
    <mergeCell ref="AL22:AL23"/>
    <mergeCell ref="AN22:AN23"/>
    <mergeCell ref="AO22:AO23"/>
    <mergeCell ref="AP22:AP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8:A40"/>
    <mergeCell ref="B22:B23"/>
    <mergeCell ref="C22:C23"/>
    <mergeCell ref="D22:D23"/>
    <mergeCell ref="E22:E23"/>
    <mergeCell ref="F22:F23"/>
    <mergeCell ref="AV3:AX3"/>
    <mergeCell ref="AZ3:BC3"/>
    <mergeCell ref="BD3:BG3"/>
    <mergeCell ref="BI3:BI7"/>
    <mergeCell ref="E4:BH4"/>
    <mergeCell ref="E6:BH6"/>
    <mergeCell ref="Y3:AB3"/>
    <mergeCell ref="AD3:AF3"/>
    <mergeCell ref="C28:C29"/>
    <mergeCell ref="B28:B29"/>
    <mergeCell ref="B40:D40"/>
    <mergeCell ref="S3:T3"/>
    <mergeCell ref="J3:M3"/>
    <mergeCell ref="AH3:AK3"/>
    <mergeCell ref="AQ3:AT3"/>
    <mergeCell ref="A3:A7"/>
    <mergeCell ref="B3:B7"/>
    <mergeCell ref="C3:C7"/>
    <mergeCell ref="D3:D7"/>
    <mergeCell ref="F3:H3"/>
    <mergeCell ref="B26:B27"/>
    <mergeCell ref="C26:C27"/>
    <mergeCell ref="N3:Q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1:N32"/>
  <sheetViews>
    <sheetView zoomScalePageLayoutView="0" workbookViewId="0" topLeftCell="A1">
      <selection activeCell="L10" sqref="L10"/>
    </sheetView>
  </sheetViews>
  <sheetFormatPr defaultColWidth="9.00390625" defaultRowHeight="12.75"/>
  <sheetData>
    <row r="1" ht="12.75">
      <c r="K1" t="s">
        <v>229</v>
      </c>
    </row>
    <row r="2" ht="12.75">
      <c r="K2" t="s">
        <v>230</v>
      </c>
    </row>
    <row r="3" ht="12.75">
      <c r="K3" t="s">
        <v>231</v>
      </c>
    </row>
    <row r="4" spans="11:12" ht="12.75">
      <c r="K4" t="s">
        <v>232</v>
      </c>
      <c r="L4" t="s">
        <v>233</v>
      </c>
    </row>
    <row r="5" ht="12.75">
      <c r="K5" t="s">
        <v>234</v>
      </c>
    </row>
    <row r="7" ht="14.25">
      <c r="H7" s="339" t="s">
        <v>181</v>
      </c>
    </row>
    <row r="8" ht="15">
      <c r="H8" s="340" t="s">
        <v>170</v>
      </c>
    </row>
    <row r="11" ht="15.75">
      <c r="H11" s="338" t="s">
        <v>169</v>
      </c>
    </row>
    <row r="12" ht="15.75">
      <c r="H12" s="338"/>
    </row>
    <row r="15" ht="15">
      <c r="H15" s="340"/>
    </row>
    <row r="16" ht="12.75">
      <c r="H16" s="341"/>
    </row>
    <row r="17" spans="6:8" ht="14.25">
      <c r="F17" s="341"/>
      <c r="H17" s="339" t="s">
        <v>171</v>
      </c>
    </row>
    <row r="18" spans="6:8" ht="12.75">
      <c r="F18" s="341"/>
      <c r="H18" s="341"/>
    </row>
    <row r="19" spans="5:14" ht="15.75">
      <c r="E19" s="509" t="s">
        <v>225</v>
      </c>
      <c r="F19" s="509"/>
      <c r="G19" s="509"/>
      <c r="H19" s="509"/>
      <c r="I19" s="509"/>
      <c r="J19" s="509"/>
      <c r="K19" s="394"/>
      <c r="L19" s="508"/>
      <c r="M19" s="508"/>
      <c r="N19" s="508"/>
    </row>
    <row r="20" ht="12.75" customHeight="1">
      <c r="H20" s="341"/>
    </row>
    <row r="21" spans="7:11" ht="14.25">
      <c r="G21" s="339" t="s">
        <v>182</v>
      </c>
      <c r="H21" s="339"/>
      <c r="I21" s="339"/>
      <c r="J21" s="339"/>
      <c r="K21" s="339"/>
    </row>
    <row r="22" ht="12.75">
      <c r="G22" s="341"/>
    </row>
    <row r="23" ht="12.75">
      <c r="G23" s="341"/>
    </row>
    <row r="24" ht="12.75">
      <c r="G24" s="341"/>
    </row>
    <row r="25" spans="9:14" ht="13.5" customHeight="1">
      <c r="I25" s="342" t="s">
        <v>172</v>
      </c>
      <c r="J25" s="342"/>
      <c r="K25" s="232"/>
      <c r="L25" s="510" t="s">
        <v>227</v>
      </c>
      <c r="M25" s="510"/>
      <c r="N25" s="395"/>
    </row>
    <row r="26" spans="9:14" ht="12.75">
      <c r="I26" t="s">
        <v>173</v>
      </c>
      <c r="L26" s="343" t="s">
        <v>174</v>
      </c>
      <c r="M26" s="343"/>
      <c r="N26" s="343"/>
    </row>
    <row r="27" spans="9:12" ht="12.75">
      <c r="I27" t="s">
        <v>175</v>
      </c>
      <c r="L27" t="s">
        <v>176</v>
      </c>
    </row>
    <row r="28" spans="9:14" ht="12.75">
      <c r="I28" t="s">
        <v>177</v>
      </c>
      <c r="L28" s="343" t="s">
        <v>178</v>
      </c>
      <c r="M28" s="343"/>
      <c r="N28" s="343"/>
    </row>
    <row r="29" spans="9:12" ht="12.75">
      <c r="I29" t="s">
        <v>228</v>
      </c>
      <c r="L29">
        <v>2017</v>
      </c>
    </row>
    <row r="31" ht="12.75">
      <c r="I31" t="s">
        <v>179</v>
      </c>
    </row>
    <row r="32" spans="9:14" ht="12.75">
      <c r="I32" t="s">
        <v>180</v>
      </c>
      <c r="L32" s="344" t="s">
        <v>226</v>
      </c>
      <c r="M32" s="344"/>
      <c r="N32" s="344"/>
    </row>
  </sheetData>
  <sheetProtection/>
  <mergeCells count="1">
    <mergeCell ref="L25:M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45"/>
  <sheetViews>
    <sheetView zoomScalePageLayoutView="0" workbookViewId="0" topLeftCell="A1">
      <selection activeCell="A1" sqref="A1:BL45"/>
    </sheetView>
  </sheetViews>
  <sheetFormatPr defaultColWidth="9.00390625" defaultRowHeight="12.75"/>
  <cols>
    <col min="1" max="1" width="9.125" style="0" customWidth="1"/>
    <col min="3" max="6" width="9.125" style="0" customWidth="1"/>
  </cols>
  <sheetData>
    <row r="1" ht="15">
      <c r="B1" s="3" t="s">
        <v>71</v>
      </c>
    </row>
    <row r="2" spans="2:10" ht="15.75" thickBot="1">
      <c r="B2" s="3" t="s">
        <v>224</v>
      </c>
      <c r="C2" s="390" t="s">
        <v>208</v>
      </c>
      <c r="D2" s="4" t="s">
        <v>189</v>
      </c>
      <c r="I2" s="4"/>
      <c r="J2" s="4"/>
    </row>
    <row r="3" spans="1:64" ht="88.5">
      <c r="A3" s="400" t="s">
        <v>54</v>
      </c>
      <c r="B3" s="403" t="s">
        <v>0</v>
      </c>
      <c r="C3" s="406" t="s">
        <v>72</v>
      </c>
      <c r="D3" s="409" t="s">
        <v>73</v>
      </c>
      <c r="E3" s="25" t="s">
        <v>110</v>
      </c>
      <c r="F3" s="399" t="s">
        <v>55</v>
      </c>
      <c r="G3" s="399"/>
      <c r="H3" s="399"/>
      <c r="I3" s="26" t="s">
        <v>111</v>
      </c>
      <c r="J3" s="398" t="s">
        <v>56</v>
      </c>
      <c r="K3" s="398"/>
      <c r="L3" s="398"/>
      <c r="M3" s="398"/>
      <c r="N3" s="398" t="s">
        <v>57</v>
      </c>
      <c r="O3" s="398"/>
      <c r="P3" s="398"/>
      <c r="Q3" s="398"/>
      <c r="R3" s="5" t="s">
        <v>112</v>
      </c>
      <c r="S3" s="446" t="s">
        <v>58</v>
      </c>
      <c r="T3" s="448"/>
      <c r="U3" s="146" t="s">
        <v>68</v>
      </c>
      <c r="V3" s="461" t="s">
        <v>58</v>
      </c>
      <c r="W3" s="451"/>
      <c r="X3" s="6" t="s">
        <v>74</v>
      </c>
      <c r="Y3" s="5" t="s">
        <v>113</v>
      </c>
      <c r="Z3" s="398" t="s">
        <v>59</v>
      </c>
      <c r="AA3" s="398"/>
      <c r="AB3" s="398"/>
      <c r="AC3" s="398"/>
      <c r="AD3" s="398"/>
      <c r="AE3" s="5" t="s">
        <v>114</v>
      </c>
      <c r="AF3" s="398" t="s">
        <v>60</v>
      </c>
      <c r="AG3" s="398"/>
      <c r="AH3" s="398"/>
      <c r="AI3" s="5" t="s">
        <v>134</v>
      </c>
      <c r="AJ3" s="452" t="s">
        <v>61</v>
      </c>
      <c r="AK3" s="453"/>
      <c r="AL3" s="453"/>
      <c r="AM3" s="454"/>
      <c r="AN3" s="146" t="s">
        <v>68</v>
      </c>
      <c r="AO3" s="5" t="s">
        <v>75</v>
      </c>
      <c r="AP3" s="251"/>
      <c r="AQ3" s="6" t="s">
        <v>74</v>
      </c>
      <c r="AR3" s="147" t="s">
        <v>62</v>
      </c>
      <c r="AS3" s="5" t="s">
        <v>76</v>
      </c>
      <c r="AT3" s="398" t="s">
        <v>63</v>
      </c>
      <c r="AU3" s="398"/>
      <c r="AV3" s="398"/>
      <c r="AW3" s="398"/>
      <c r="AX3" s="5" t="s">
        <v>77</v>
      </c>
      <c r="AY3" s="398" t="s">
        <v>64</v>
      </c>
      <c r="AZ3" s="398"/>
      <c r="BA3" s="398"/>
      <c r="BB3" s="5" t="s">
        <v>78</v>
      </c>
      <c r="BC3" s="398" t="s">
        <v>65</v>
      </c>
      <c r="BD3" s="398"/>
      <c r="BE3" s="398"/>
      <c r="BF3" s="398"/>
      <c r="BG3" s="398" t="s">
        <v>66</v>
      </c>
      <c r="BH3" s="398"/>
      <c r="BI3" s="398"/>
      <c r="BJ3" s="398"/>
      <c r="BK3" s="83" t="s">
        <v>79</v>
      </c>
      <c r="BL3" s="412" t="s">
        <v>80</v>
      </c>
    </row>
    <row r="4" spans="1:64" ht="12.75">
      <c r="A4" s="401"/>
      <c r="B4" s="404"/>
      <c r="C4" s="407"/>
      <c r="D4" s="410"/>
      <c r="E4" s="449" t="s">
        <v>81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2"/>
      <c r="BL4" s="413"/>
    </row>
    <row r="5" spans="1:64" ht="12.75">
      <c r="A5" s="401"/>
      <c r="B5" s="404"/>
      <c r="C5" s="407"/>
      <c r="D5" s="410"/>
      <c r="E5" s="8">
        <v>35</v>
      </c>
      <c r="F5" s="27">
        <v>36</v>
      </c>
      <c r="G5" s="27">
        <v>37</v>
      </c>
      <c r="H5" s="27">
        <v>38</v>
      </c>
      <c r="I5" s="27">
        <v>39</v>
      </c>
      <c r="J5" s="27">
        <v>40</v>
      </c>
      <c r="K5" s="27">
        <v>41</v>
      </c>
      <c r="L5" s="27">
        <v>42</v>
      </c>
      <c r="M5" s="27">
        <v>43</v>
      </c>
      <c r="N5" s="27">
        <v>44</v>
      </c>
      <c r="O5" s="27">
        <v>45</v>
      </c>
      <c r="P5" s="27">
        <v>46</v>
      </c>
      <c r="Q5" s="27">
        <v>47</v>
      </c>
      <c r="R5" s="27">
        <v>48</v>
      </c>
      <c r="S5" s="28">
        <v>49</v>
      </c>
      <c r="T5" s="27">
        <v>50</v>
      </c>
      <c r="U5" s="455">
        <v>51</v>
      </c>
      <c r="V5" s="456"/>
      <c r="W5" s="8">
        <v>52</v>
      </c>
      <c r="X5" s="9"/>
      <c r="Y5" s="249">
        <v>52</v>
      </c>
      <c r="Z5" s="28">
        <v>1</v>
      </c>
      <c r="AA5" s="455">
        <v>2</v>
      </c>
      <c r="AB5" s="456"/>
      <c r="AC5" s="27">
        <v>3</v>
      </c>
      <c r="AD5" s="27">
        <v>4</v>
      </c>
      <c r="AE5" s="27">
        <v>5</v>
      </c>
      <c r="AF5" s="27">
        <v>6</v>
      </c>
      <c r="AG5" s="27">
        <v>7</v>
      </c>
      <c r="AH5" s="27">
        <v>8</v>
      </c>
      <c r="AI5" s="27">
        <v>9</v>
      </c>
      <c r="AJ5" s="27">
        <v>10</v>
      </c>
      <c r="AK5" s="28">
        <v>11</v>
      </c>
      <c r="AL5" s="28"/>
      <c r="AM5" s="455">
        <v>12</v>
      </c>
      <c r="AN5" s="456"/>
      <c r="AO5" s="27">
        <v>13</v>
      </c>
      <c r="AP5" s="27">
        <v>15</v>
      </c>
      <c r="AQ5" s="9"/>
      <c r="AR5" s="27">
        <v>16</v>
      </c>
      <c r="AS5" s="27">
        <v>17</v>
      </c>
      <c r="AT5" s="27">
        <v>18</v>
      </c>
      <c r="AU5" s="27">
        <v>19</v>
      </c>
      <c r="AV5" s="27">
        <v>20</v>
      </c>
      <c r="AW5" s="27">
        <v>21</v>
      </c>
      <c r="AX5" s="27">
        <v>22</v>
      </c>
      <c r="AY5" s="27">
        <v>23</v>
      </c>
      <c r="AZ5" s="27">
        <v>24</v>
      </c>
      <c r="BA5" s="27">
        <v>25</v>
      </c>
      <c r="BB5" s="27">
        <v>26</v>
      </c>
      <c r="BC5" s="27">
        <v>27</v>
      </c>
      <c r="BD5" s="27">
        <v>28</v>
      </c>
      <c r="BE5" s="27">
        <v>29</v>
      </c>
      <c r="BF5" s="27">
        <v>30</v>
      </c>
      <c r="BG5" s="27">
        <v>31</v>
      </c>
      <c r="BH5" s="27">
        <v>32</v>
      </c>
      <c r="BI5" s="27">
        <v>33</v>
      </c>
      <c r="BJ5" s="27">
        <v>34</v>
      </c>
      <c r="BK5" s="28">
        <v>35</v>
      </c>
      <c r="BL5" s="413"/>
    </row>
    <row r="6" spans="1:64" ht="12.75">
      <c r="A6" s="401"/>
      <c r="B6" s="404"/>
      <c r="C6" s="407"/>
      <c r="D6" s="410"/>
      <c r="E6" s="430" t="s">
        <v>82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50"/>
      <c r="BL6" s="413"/>
    </row>
    <row r="7" spans="1:64" ht="13.5" thickBot="1">
      <c r="A7" s="402"/>
      <c r="B7" s="405"/>
      <c r="C7" s="408"/>
      <c r="D7" s="411"/>
      <c r="E7" s="224">
        <v>1</v>
      </c>
      <c r="F7" s="225">
        <v>2</v>
      </c>
      <c r="G7" s="225">
        <v>3</v>
      </c>
      <c r="H7" s="225">
        <v>4</v>
      </c>
      <c r="I7" s="225">
        <v>5</v>
      </c>
      <c r="J7" s="225">
        <v>6</v>
      </c>
      <c r="K7" s="225">
        <v>7</v>
      </c>
      <c r="L7" s="225">
        <v>8</v>
      </c>
      <c r="M7" s="225">
        <v>9</v>
      </c>
      <c r="N7" s="225">
        <v>10</v>
      </c>
      <c r="O7" s="225">
        <v>11</v>
      </c>
      <c r="P7" s="225">
        <v>12</v>
      </c>
      <c r="Q7" s="225">
        <v>13</v>
      </c>
      <c r="R7" s="226">
        <v>14</v>
      </c>
      <c r="S7" s="85">
        <v>15</v>
      </c>
      <c r="T7" s="10">
        <v>16</v>
      </c>
      <c r="U7" s="85">
        <v>17</v>
      </c>
      <c r="V7" s="260">
        <v>17</v>
      </c>
      <c r="W7" s="258">
        <v>18</v>
      </c>
      <c r="X7" s="84"/>
      <c r="Y7" s="259">
        <v>18</v>
      </c>
      <c r="Z7" s="250">
        <v>19</v>
      </c>
      <c r="AA7" s="457">
        <v>20</v>
      </c>
      <c r="AB7" s="458"/>
      <c r="AC7" s="225">
        <v>21</v>
      </c>
      <c r="AD7" s="225">
        <v>22</v>
      </c>
      <c r="AE7" s="225">
        <v>23</v>
      </c>
      <c r="AF7" s="225">
        <v>24</v>
      </c>
      <c r="AG7" s="225">
        <v>25</v>
      </c>
      <c r="AH7" s="225">
        <v>26</v>
      </c>
      <c r="AI7" s="225">
        <v>27</v>
      </c>
      <c r="AJ7" s="226">
        <v>28</v>
      </c>
      <c r="AK7" s="85">
        <v>29</v>
      </c>
      <c r="AL7" s="85">
        <v>30</v>
      </c>
      <c r="AM7" s="457">
        <v>31</v>
      </c>
      <c r="AN7" s="458"/>
      <c r="AO7" s="225">
        <v>32</v>
      </c>
      <c r="AP7" s="225">
        <v>33</v>
      </c>
      <c r="AQ7" s="84"/>
      <c r="AR7" s="225">
        <v>34</v>
      </c>
      <c r="AS7" s="225">
        <v>35</v>
      </c>
      <c r="AT7" s="225">
        <v>36</v>
      </c>
      <c r="AU7" s="225">
        <v>37</v>
      </c>
      <c r="AV7" s="225">
        <v>38</v>
      </c>
      <c r="AW7" s="225">
        <v>39</v>
      </c>
      <c r="AX7" s="225">
        <v>40</v>
      </c>
      <c r="AY7" s="225">
        <v>41</v>
      </c>
      <c r="AZ7" s="225">
        <v>42</v>
      </c>
      <c r="BA7" s="225">
        <v>43</v>
      </c>
      <c r="BB7" s="225">
        <v>44</v>
      </c>
      <c r="BC7" s="225">
        <v>45</v>
      </c>
      <c r="BD7" s="225">
        <v>46</v>
      </c>
      <c r="BE7" s="225">
        <v>47</v>
      </c>
      <c r="BF7" s="225">
        <v>48</v>
      </c>
      <c r="BG7" s="225">
        <v>49</v>
      </c>
      <c r="BH7" s="225">
        <v>50</v>
      </c>
      <c r="BI7" s="225">
        <v>51</v>
      </c>
      <c r="BJ7" s="225">
        <v>52</v>
      </c>
      <c r="BK7" s="226">
        <v>53</v>
      </c>
      <c r="BL7" s="414"/>
    </row>
    <row r="8" spans="1:64" ht="102">
      <c r="A8" s="427" t="s">
        <v>106</v>
      </c>
      <c r="B8" s="378" t="s">
        <v>1</v>
      </c>
      <c r="C8" s="379" t="s">
        <v>83</v>
      </c>
      <c r="D8" s="11" t="s">
        <v>84</v>
      </c>
      <c r="E8" s="148">
        <f aca="true" t="shared" si="0" ref="E8:Q8">SUM(E9,E10,E11)</f>
        <v>4</v>
      </c>
      <c r="F8" s="148">
        <f t="shared" si="0"/>
        <v>4</v>
      </c>
      <c r="G8" s="148">
        <f t="shared" si="0"/>
        <v>4</v>
      </c>
      <c r="H8" s="148">
        <f t="shared" si="0"/>
        <v>5</v>
      </c>
      <c r="I8" s="148">
        <f t="shared" si="0"/>
        <v>4</v>
      </c>
      <c r="J8" s="148">
        <f t="shared" si="0"/>
        <v>4</v>
      </c>
      <c r="K8" s="148">
        <f t="shared" si="0"/>
        <v>4</v>
      </c>
      <c r="L8" s="148">
        <f t="shared" si="0"/>
        <v>4</v>
      </c>
      <c r="M8" s="148">
        <f t="shared" si="0"/>
        <v>4</v>
      </c>
      <c r="N8" s="148">
        <f t="shared" si="0"/>
        <v>5</v>
      </c>
      <c r="O8" s="148">
        <f t="shared" si="0"/>
        <v>5</v>
      </c>
      <c r="P8" s="148">
        <f t="shared" si="0"/>
        <v>4</v>
      </c>
      <c r="Q8" s="148">
        <f t="shared" si="0"/>
        <v>5</v>
      </c>
      <c r="R8" s="148"/>
      <c r="S8" s="148"/>
      <c r="T8" s="148"/>
      <c r="U8" s="105"/>
      <c r="V8" s="148"/>
      <c r="W8" s="148"/>
      <c r="X8" s="166">
        <f>SUM(X9,X10,X11)</f>
        <v>56</v>
      </c>
      <c r="Y8" s="13"/>
      <c r="Z8" s="13"/>
      <c r="AA8" s="12"/>
      <c r="AB8" s="148">
        <f aca="true" t="shared" si="1" ref="AB8:AI8">SUM(AB9,AB10,AB11)</f>
        <v>10</v>
      </c>
      <c r="AC8" s="148">
        <f t="shared" si="1"/>
        <v>10</v>
      </c>
      <c r="AD8" s="148">
        <f t="shared" si="1"/>
        <v>10</v>
      </c>
      <c r="AE8" s="148">
        <f t="shared" si="1"/>
        <v>10</v>
      </c>
      <c r="AF8" s="148">
        <f t="shared" si="1"/>
        <v>10</v>
      </c>
      <c r="AG8" s="148">
        <f t="shared" si="1"/>
        <v>10</v>
      </c>
      <c r="AH8" s="148">
        <f t="shared" si="1"/>
        <v>10</v>
      </c>
      <c r="AI8" s="148">
        <f t="shared" si="1"/>
        <v>10</v>
      </c>
      <c r="AJ8" s="148"/>
      <c r="AK8" s="148"/>
      <c r="AL8" s="148"/>
      <c r="AM8" s="148"/>
      <c r="AN8" s="148"/>
      <c r="AO8" s="148"/>
      <c r="AP8" s="148"/>
      <c r="AQ8" s="166">
        <f>SUM(AQ9,AQ10,AQ11)</f>
        <v>80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50"/>
      <c r="BL8" s="151">
        <f aca="true" t="shared" si="2" ref="BL8:BL23">SUM(X8,AQ8)</f>
        <v>136</v>
      </c>
    </row>
    <row r="9" spans="1:64" ht="38.25">
      <c r="A9" s="428"/>
      <c r="B9" s="29" t="s">
        <v>150</v>
      </c>
      <c r="C9" s="30" t="s">
        <v>151</v>
      </c>
      <c r="D9" s="14" t="s">
        <v>84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153"/>
      <c r="S9" s="230"/>
      <c r="T9" s="230"/>
      <c r="U9" s="92"/>
      <c r="V9" s="154"/>
      <c r="W9" s="154"/>
      <c r="X9" s="93">
        <f aca="true" t="shared" si="3" ref="X9:X18">SUM(E9:U9)</f>
        <v>0</v>
      </c>
      <c r="Y9" s="21"/>
      <c r="Z9" s="21"/>
      <c r="AA9" s="20"/>
      <c r="AB9" s="90">
        <v>6</v>
      </c>
      <c r="AC9" s="90">
        <v>6</v>
      </c>
      <c r="AD9" s="90">
        <v>6</v>
      </c>
      <c r="AE9" s="90">
        <v>6</v>
      </c>
      <c r="AF9" s="90">
        <v>6</v>
      </c>
      <c r="AG9" s="90">
        <v>6</v>
      </c>
      <c r="AH9" s="90">
        <v>6</v>
      </c>
      <c r="AI9" s="90">
        <v>6</v>
      </c>
      <c r="AJ9" s="153"/>
      <c r="AK9" s="91"/>
      <c r="AL9" s="153"/>
      <c r="AM9" s="91"/>
      <c r="AN9" s="236"/>
      <c r="AO9" s="154"/>
      <c r="AP9" s="154"/>
      <c r="AQ9" s="166">
        <f aca="true" t="shared" si="4" ref="AQ9:AQ23">SUM(AB9:AM9,AO9:AP9)</f>
        <v>48</v>
      </c>
      <c r="AR9" s="155"/>
      <c r="AS9" s="155"/>
      <c r="AT9" s="155"/>
      <c r="AU9" s="155"/>
      <c r="AV9" s="156"/>
      <c r="AW9" s="156"/>
      <c r="AX9" s="156"/>
      <c r="AY9" s="156"/>
      <c r="AZ9" s="157"/>
      <c r="BA9" s="157"/>
      <c r="BB9" s="16"/>
      <c r="BC9" s="16"/>
      <c r="BD9" s="16"/>
      <c r="BE9" s="16"/>
      <c r="BF9" s="16"/>
      <c r="BG9" s="16"/>
      <c r="BH9" s="16"/>
      <c r="BI9" s="16"/>
      <c r="BJ9" s="16"/>
      <c r="BK9" s="158"/>
      <c r="BL9" s="151">
        <f t="shared" si="2"/>
        <v>48</v>
      </c>
    </row>
    <row r="10" spans="1:64" ht="25.5">
      <c r="A10" s="428"/>
      <c r="B10" s="29" t="s">
        <v>4</v>
      </c>
      <c r="C10" s="30" t="s">
        <v>5</v>
      </c>
      <c r="D10" s="14" t="s">
        <v>84</v>
      </c>
      <c r="E10" s="90">
        <v>2</v>
      </c>
      <c r="F10" s="90">
        <v>2</v>
      </c>
      <c r="G10" s="90">
        <v>2</v>
      </c>
      <c r="H10" s="90">
        <v>3</v>
      </c>
      <c r="I10" s="90">
        <v>2</v>
      </c>
      <c r="J10" s="90">
        <v>2</v>
      </c>
      <c r="K10" s="90">
        <v>2</v>
      </c>
      <c r="L10" s="90">
        <v>2</v>
      </c>
      <c r="M10" s="90">
        <v>2</v>
      </c>
      <c r="N10" s="90">
        <v>2</v>
      </c>
      <c r="O10" s="90">
        <v>2</v>
      </c>
      <c r="P10" s="90">
        <v>2</v>
      </c>
      <c r="Q10" s="90">
        <v>3</v>
      </c>
      <c r="R10" s="153"/>
      <c r="S10" s="230"/>
      <c r="T10" s="230"/>
      <c r="U10" s="92"/>
      <c r="V10" s="154"/>
      <c r="W10" s="154"/>
      <c r="X10" s="93">
        <f>SUM(E10:U10)</f>
        <v>28</v>
      </c>
      <c r="Y10" s="21"/>
      <c r="Z10" s="21"/>
      <c r="AA10" s="20"/>
      <c r="AB10" s="90">
        <v>2</v>
      </c>
      <c r="AC10" s="90">
        <v>2</v>
      </c>
      <c r="AD10" s="90">
        <v>2</v>
      </c>
      <c r="AE10" s="90">
        <v>2</v>
      </c>
      <c r="AF10" s="90">
        <v>2</v>
      </c>
      <c r="AG10" s="90">
        <v>2</v>
      </c>
      <c r="AH10" s="90">
        <v>2</v>
      </c>
      <c r="AI10" s="90">
        <v>2</v>
      </c>
      <c r="AJ10" s="153"/>
      <c r="AK10" s="91"/>
      <c r="AL10" s="153"/>
      <c r="AM10" s="91"/>
      <c r="AN10" s="236"/>
      <c r="AO10" s="154"/>
      <c r="AP10" s="154"/>
      <c r="AQ10" s="166">
        <f>SUM(AB10:AM10,AO10:AP10)</f>
        <v>16</v>
      </c>
      <c r="AR10" s="155"/>
      <c r="AS10" s="155"/>
      <c r="AT10" s="155"/>
      <c r="AU10" s="155"/>
      <c r="AV10" s="156"/>
      <c r="AW10" s="156"/>
      <c r="AX10" s="156"/>
      <c r="AY10" s="156"/>
      <c r="AZ10" s="157"/>
      <c r="BA10" s="157"/>
      <c r="BB10" s="16"/>
      <c r="BC10" s="16"/>
      <c r="BD10" s="16"/>
      <c r="BE10" s="16"/>
      <c r="BF10" s="16"/>
      <c r="BG10" s="16"/>
      <c r="BH10" s="16"/>
      <c r="BI10" s="16"/>
      <c r="BJ10" s="16"/>
      <c r="BK10" s="158"/>
      <c r="BL10" s="151">
        <f>SUM(X10,AQ10)</f>
        <v>44</v>
      </c>
    </row>
    <row r="11" spans="1:64" ht="38.25">
      <c r="A11" s="428"/>
      <c r="B11" s="29" t="s">
        <v>6</v>
      </c>
      <c r="C11" s="30" t="s">
        <v>7</v>
      </c>
      <c r="D11" s="14" t="s">
        <v>84</v>
      </c>
      <c r="E11" s="90">
        <v>2</v>
      </c>
      <c r="F11" s="90">
        <v>2</v>
      </c>
      <c r="G11" s="90">
        <v>2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3</v>
      </c>
      <c r="O11" s="90">
        <v>3</v>
      </c>
      <c r="P11" s="90">
        <v>2</v>
      </c>
      <c r="Q11" s="90">
        <v>2</v>
      </c>
      <c r="R11" s="153"/>
      <c r="S11" s="230"/>
      <c r="T11" s="230"/>
      <c r="U11" s="92"/>
      <c r="V11" s="154"/>
      <c r="W11" s="154"/>
      <c r="X11" s="93">
        <f t="shared" si="3"/>
        <v>28</v>
      </c>
      <c r="Y11" s="21"/>
      <c r="Z11" s="21"/>
      <c r="AA11" s="20"/>
      <c r="AB11" s="90">
        <v>2</v>
      </c>
      <c r="AC11" s="90">
        <v>2</v>
      </c>
      <c r="AD11" s="90">
        <v>2</v>
      </c>
      <c r="AE11" s="90">
        <v>2</v>
      </c>
      <c r="AF11" s="90">
        <v>2</v>
      </c>
      <c r="AG11" s="90">
        <v>2</v>
      </c>
      <c r="AH11" s="90">
        <v>2</v>
      </c>
      <c r="AI11" s="90">
        <v>2</v>
      </c>
      <c r="AJ11" s="153"/>
      <c r="AK11" s="91"/>
      <c r="AL11" s="90"/>
      <c r="AM11" s="91"/>
      <c r="AN11" s="236"/>
      <c r="AO11" s="154"/>
      <c r="AP11" s="154"/>
      <c r="AQ11" s="166">
        <f t="shared" si="4"/>
        <v>16</v>
      </c>
      <c r="AR11" s="155"/>
      <c r="AS11" s="155"/>
      <c r="AT11" s="155"/>
      <c r="AU11" s="155"/>
      <c r="AV11" s="156"/>
      <c r="AW11" s="156"/>
      <c r="AX11" s="156"/>
      <c r="AY11" s="156"/>
      <c r="AZ11" s="157"/>
      <c r="BA11" s="157"/>
      <c r="BB11" s="16"/>
      <c r="BC11" s="16"/>
      <c r="BD11" s="16"/>
      <c r="BE11" s="16"/>
      <c r="BF11" s="16"/>
      <c r="BG11" s="16"/>
      <c r="BH11" s="16"/>
      <c r="BI11" s="16"/>
      <c r="BJ11" s="16"/>
      <c r="BK11" s="158"/>
      <c r="BL11" s="151">
        <f t="shared" si="2"/>
        <v>44</v>
      </c>
    </row>
    <row r="12" spans="1:64" ht="89.25">
      <c r="A12" s="428"/>
      <c r="B12" s="378" t="s">
        <v>9</v>
      </c>
      <c r="C12" s="379" t="s">
        <v>10</v>
      </c>
      <c r="D12" s="18" t="s">
        <v>84</v>
      </c>
      <c r="E12" s="148">
        <f aca="true" t="shared" si="5" ref="E12:Q12">E13</f>
        <v>0</v>
      </c>
      <c r="F12" s="148">
        <f t="shared" si="5"/>
        <v>0</v>
      </c>
      <c r="G12" s="148">
        <f t="shared" si="5"/>
        <v>0</v>
      </c>
      <c r="H12" s="148">
        <f t="shared" si="5"/>
        <v>0</v>
      </c>
      <c r="I12" s="148">
        <f t="shared" si="5"/>
        <v>0</v>
      </c>
      <c r="J12" s="148">
        <f t="shared" si="5"/>
        <v>0</v>
      </c>
      <c r="K12" s="148">
        <f t="shared" si="5"/>
        <v>0</v>
      </c>
      <c r="L12" s="148">
        <f t="shared" si="5"/>
        <v>0</v>
      </c>
      <c r="M12" s="148">
        <f t="shared" si="5"/>
        <v>0</v>
      </c>
      <c r="N12" s="148">
        <f t="shared" si="5"/>
        <v>0</v>
      </c>
      <c r="O12" s="148">
        <f t="shared" si="5"/>
        <v>0</v>
      </c>
      <c r="P12" s="148">
        <f t="shared" si="5"/>
        <v>0</v>
      </c>
      <c r="Q12" s="148">
        <f t="shared" si="5"/>
        <v>0</v>
      </c>
      <c r="R12" s="149"/>
      <c r="S12" s="100"/>
      <c r="T12" s="92"/>
      <c r="U12" s="148"/>
      <c r="V12" s="148"/>
      <c r="W12" s="148"/>
      <c r="X12" s="93">
        <f t="shared" si="3"/>
        <v>0</v>
      </c>
      <c r="Y12" s="13"/>
      <c r="Z12" s="13"/>
      <c r="AA12" s="12"/>
      <c r="AB12" s="148">
        <f aca="true" t="shared" si="6" ref="AB12:AI12">AB13</f>
        <v>4</v>
      </c>
      <c r="AC12" s="148">
        <f t="shared" si="6"/>
        <v>4</v>
      </c>
      <c r="AD12" s="148">
        <f t="shared" si="6"/>
        <v>4</v>
      </c>
      <c r="AE12" s="148">
        <f t="shared" si="6"/>
        <v>4</v>
      </c>
      <c r="AF12" s="148">
        <f t="shared" si="6"/>
        <v>4</v>
      </c>
      <c r="AG12" s="148">
        <f t="shared" si="6"/>
        <v>4</v>
      </c>
      <c r="AH12" s="148">
        <f t="shared" si="6"/>
        <v>4</v>
      </c>
      <c r="AI12" s="148">
        <f t="shared" si="6"/>
        <v>4</v>
      </c>
      <c r="AJ12" s="92"/>
      <c r="AK12" s="92"/>
      <c r="AL12" s="92"/>
      <c r="AM12" s="148"/>
      <c r="AN12" s="148"/>
      <c r="AO12" s="148"/>
      <c r="AP12" s="148"/>
      <c r="AQ12" s="166">
        <f t="shared" si="4"/>
        <v>32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50"/>
      <c r="BL12" s="151">
        <f t="shared" si="2"/>
        <v>32</v>
      </c>
    </row>
    <row r="13" spans="1:64" ht="76.5">
      <c r="A13" s="428"/>
      <c r="B13" s="29" t="s">
        <v>152</v>
      </c>
      <c r="C13" s="30" t="s">
        <v>153</v>
      </c>
      <c r="D13" s="14" t="s">
        <v>84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53"/>
      <c r="S13" s="230"/>
      <c r="T13" s="230"/>
      <c r="U13" s="92"/>
      <c r="V13" s="154"/>
      <c r="W13" s="154"/>
      <c r="X13" s="93">
        <f t="shared" si="3"/>
        <v>0</v>
      </c>
      <c r="Y13" s="21"/>
      <c r="Z13" s="21"/>
      <c r="AA13" s="20"/>
      <c r="AB13" s="90">
        <v>4</v>
      </c>
      <c r="AC13" s="90">
        <v>4</v>
      </c>
      <c r="AD13" s="90">
        <v>4</v>
      </c>
      <c r="AE13" s="90">
        <v>4</v>
      </c>
      <c r="AF13" s="90">
        <v>4</v>
      </c>
      <c r="AG13" s="90">
        <v>4</v>
      </c>
      <c r="AH13" s="90">
        <v>4</v>
      </c>
      <c r="AI13" s="90">
        <v>4</v>
      </c>
      <c r="AJ13" s="153"/>
      <c r="AK13" s="91"/>
      <c r="AL13" s="91"/>
      <c r="AM13" s="153"/>
      <c r="AN13" s="92"/>
      <c r="AO13" s="154"/>
      <c r="AP13" s="154"/>
      <c r="AQ13" s="166">
        <f t="shared" si="4"/>
        <v>32</v>
      </c>
      <c r="AR13" s="155"/>
      <c r="AS13" s="155"/>
      <c r="AT13" s="155"/>
      <c r="AU13" s="155"/>
      <c r="AV13" s="156"/>
      <c r="AW13" s="156"/>
      <c r="AX13" s="156"/>
      <c r="AY13" s="156"/>
      <c r="AZ13" s="157"/>
      <c r="BA13" s="157"/>
      <c r="BB13" s="16"/>
      <c r="BC13" s="16"/>
      <c r="BD13" s="16"/>
      <c r="BE13" s="16"/>
      <c r="BF13" s="16"/>
      <c r="BG13" s="16"/>
      <c r="BH13" s="16"/>
      <c r="BI13" s="16"/>
      <c r="BJ13" s="16"/>
      <c r="BK13" s="158"/>
      <c r="BL13" s="151">
        <f t="shared" si="2"/>
        <v>32</v>
      </c>
    </row>
    <row r="14" spans="1:64" ht="51">
      <c r="A14" s="428"/>
      <c r="B14" s="378" t="s">
        <v>14</v>
      </c>
      <c r="C14" s="383" t="s">
        <v>13</v>
      </c>
      <c r="D14" s="18" t="s">
        <v>84</v>
      </c>
      <c r="E14" s="148">
        <f aca="true" t="shared" si="7" ref="E14:Q14">SUM(E15,E18)</f>
        <v>32</v>
      </c>
      <c r="F14" s="148">
        <f t="shared" si="7"/>
        <v>32</v>
      </c>
      <c r="G14" s="148">
        <f t="shared" si="7"/>
        <v>32</v>
      </c>
      <c r="H14" s="148">
        <f t="shared" si="7"/>
        <v>31</v>
      </c>
      <c r="I14" s="148">
        <f t="shared" si="7"/>
        <v>32</v>
      </c>
      <c r="J14" s="148">
        <f t="shared" si="7"/>
        <v>32</v>
      </c>
      <c r="K14" s="148">
        <f t="shared" si="7"/>
        <v>32</v>
      </c>
      <c r="L14" s="148">
        <f t="shared" si="7"/>
        <v>32</v>
      </c>
      <c r="M14" s="148">
        <f t="shared" si="7"/>
        <v>32</v>
      </c>
      <c r="N14" s="148">
        <f t="shared" si="7"/>
        <v>31</v>
      </c>
      <c r="O14" s="148">
        <f t="shared" si="7"/>
        <v>31</v>
      </c>
      <c r="P14" s="148">
        <f t="shared" si="7"/>
        <v>32</v>
      </c>
      <c r="Q14" s="148">
        <f t="shared" si="7"/>
        <v>31</v>
      </c>
      <c r="R14" s="149">
        <f>R18</f>
        <v>36</v>
      </c>
      <c r="S14" s="92">
        <f>S18</f>
        <v>36</v>
      </c>
      <c r="T14" s="149">
        <f>T18</f>
        <v>36</v>
      </c>
      <c r="U14" s="92">
        <f>U18</f>
        <v>36</v>
      </c>
      <c r="V14" s="92"/>
      <c r="W14" s="149"/>
      <c r="X14" s="93">
        <f t="shared" si="3"/>
        <v>556</v>
      </c>
      <c r="Y14" s="13"/>
      <c r="Z14" s="13"/>
      <c r="AA14" s="12"/>
      <c r="AB14" s="148">
        <f aca="true" t="shared" si="8" ref="AB14:AI14">SUM(AB15,AB18)</f>
        <v>22</v>
      </c>
      <c r="AC14" s="148">
        <f t="shared" si="8"/>
        <v>22</v>
      </c>
      <c r="AD14" s="148">
        <f t="shared" si="8"/>
        <v>22</v>
      </c>
      <c r="AE14" s="148">
        <f t="shared" si="8"/>
        <v>22</v>
      </c>
      <c r="AF14" s="148">
        <f t="shared" si="8"/>
        <v>22</v>
      </c>
      <c r="AG14" s="148">
        <f t="shared" si="8"/>
        <v>22</v>
      </c>
      <c r="AH14" s="148">
        <f t="shared" si="8"/>
        <v>22</v>
      </c>
      <c r="AI14" s="148">
        <f t="shared" si="8"/>
        <v>22</v>
      </c>
      <c r="AJ14" s="148"/>
      <c r="AK14" s="148"/>
      <c r="AL14" s="148"/>
      <c r="AM14" s="148"/>
      <c r="AN14" s="148"/>
      <c r="AO14" s="148"/>
      <c r="AP14" s="148"/>
      <c r="AQ14" s="166">
        <f t="shared" si="4"/>
        <v>176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50"/>
      <c r="BL14" s="151">
        <f t="shared" si="2"/>
        <v>732</v>
      </c>
    </row>
    <row r="15" spans="1:64" ht="76.5">
      <c r="A15" s="428"/>
      <c r="B15" s="381" t="s">
        <v>14</v>
      </c>
      <c r="C15" s="384" t="s">
        <v>15</v>
      </c>
      <c r="D15" s="19" t="s">
        <v>84</v>
      </c>
      <c r="E15" s="159">
        <f aca="true" t="shared" si="9" ref="E15:Q15">SUM(E16,E17)</f>
        <v>6</v>
      </c>
      <c r="F15" s="159">
        <f t="shared" si="9"/>
        <v>7</v>
      </c>
      <c r="G15" s="159">
        <f t="shared" si="9"/>
        <v>6</v>
      </c>
      <c r="H15" s="159">
        <f t="shared" si="9"/>
        <v>7</v>
      </c>
      <c r="I15" s="159">
        <f t="shared" si="9"/>
        <v>6</v>
      </c>
      <c r="J15" s="159">
        <f t="shared" si="9"/>
        <v>6</v>
      </c>
      <c r="K15" s="159">
        <f t="shared" si="9"/>
        <v>6</v>
      </c>
      <c r="L15" s="159">
        <f t="shared" si="9"/>
        <v>7</v>
      </c>
      <c r="M15" s="159">
        <f t="shared" si="9"/>
        <v>6</v>
      </c>
      <c r="N15" s="159">
        <f t="shared" si="9"/>
        <v>7</v>
      </c>
      <c r="O15" s="159">
        <f t="shared" si="9"/>
        <v>5</v>
      </c>
      <c r="P15" s="159">
        <f t="shared" si="9"/>
        <v>7</v>
      </c>
      <c r="Q15" s="159">
        <f t="shared" si="9"/>
        <v>6</v>
      </c>
      <c r="R15" s="159"/>
      <c r="S15" s="159"/>
      <c r="T15" s="159"/>
      <c r="U15" s="112"/>
      <c r="V15" s="159"/>
      <c r="W15" s="159"/>
      <c r="X15" s="93">
        <f t="shared" si="3"/>
        <v>82</v>
      </c>
      <c r="Y15" s="21"/>
      <c r="Z15" s="21"/>
      <c r="AA15" s="20"/>
      <c r="AB15" s="159">
        <f aca="true" t="shared" si="10" ref="AB15:AI15">SUM(AB16,AB17)</f>
        <v>6</v>
      </c>
      <c r="AC15" s="159">
        <f t="shared" si="10"/>
        <v>7</v>
      </c>
      <c r="AD15" s="159">
        <f t="shared" si="10"/>
        <v>6</v>
      </c>
      <c r="AE15" s="159">
        <f t="shared" si="10"/>
        <v>7</v>
      </c>
      <c r="AF15" s="159">
        <f t="shared" si="10"/>
        <v>6</v>
      </c>
      <c r="AG15" s="159">
        <f t="shared" si="10"/>
        <v>7</v>
      </c>
      <c r="AH15" s="159">
        <f t="shared" si="10"/>
        <v>6</v>
      </c>
      <c r="AI15" s="159">
        <f t="shared" si="10"/>
        <v>7</v>
      </c>
      <c r="AJ15" s="159"/>
      <c r="AK15" s="159"/>
      <c r="AL15" s="159"/>
      <c r="AM15" s="159"/>
      <c r="AN15" s="159"/>
      <c r="AO15" s="159"/>
      <c r="AP15" s="159"/>
      <c r="AQ15" s="166">
        <f t="shared" si="4"/>
        <v>52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160"/>
      <c r="BL15" s="151">
        <f t="shared" si="2"/>
        <v>134</v>
      </c>
    </row>
    <row r="16" spans="1:64" ht="51">
      <c r="A16" s="428"/>
      <c r="B16" s="29" t="s">
        <v>154</v>
      </c>
      <c r="C16" s="30" t="s">
        <v>155</v>
      </c>
      <c r="D16" s="14" t="s">
        <v>84</v>
      </c>
      <c r="E16" s="90">
        <v>4</v>
      </c>
      <c r="F16" s="90">
        <v>4</v>
      </c>
      <c r="G16" s="90">
        <v>4</v>
      </c>
      <c r="H16" s="90">
        <v>4</v>
      </c>
      <c r="I16" s="90">
        <v>4</v>
      </c>
      <c r="J16" s="90">
        <v>3</v>
      </c>
      <c r="K16" s="90">
        <v>4</v>
      </c>
      <c r="L16" s="90">
        <v>4</v>
      </c>
      <c r="M16" s="90">
        <v>4</v>
      </c>
      <c r="N16" s="90">
        <v>4</v>
      </c>
      <c r="O16" s="90">
        <v>3</v>
      </c>
      <c r="P16" s="90">
        <v>4</v>
      </c>
      <c r="Q16" s="90">
        <v>4</v>
      </c>
      <c r="R16" s="153"/>
      <c r="S16" s="91"/>
      <c r="T16" s="153"/>
      <c r="U16" s="92"/>
      <c r="V16" s="154"/>
      <c r="W16" s="154"/>
      <c r="X16" s="93">
        <f t="shared" si="3"/>
        <v>50</v>
      </c>
      <c r="Y16" s="21"/>
      <c r="Z16" s="21"/>
      <c r="AA16" s="21"/>
      <c r="AB16" s="304">
        <v>6</v>
      </c>
      <c r="AC16" s="304">
        <v>7</v>
      </c>
      <c r="AD16" s="304">
        <v>6</v>
      </c>
      <c r="AE16" s="304">
        <v>7</v>
      </c>
      <c r="AF16" s="304">
        <v>6</v>
      </c>
      <c r="AG16" s="304">
        <v>7</v>
      </c>
      <c r="AH16" s="304">
        <v>6</v>
      </c>
      <c r="AI16" s="304">
        <v>7</v>
      </c>
      <c r="AJ16" s="158"/>
      <c r="AK16" s="158"/>
      <c r="AL16" s="158"/>
      <c r="AM16" s="158"/>
      <c r="AN16" s="92"/>
      <c r="AO16" s="154"/>
      <c r="AP16" s="154"/>
      <c r="AQ16" s="166">
        <f t="shared" si="4"/>
        <v>52</v>
      </c>
      <c r="AR16" s="155"/>
      <c r="AS16" s="155"/>
      <c r="AT16" s="155"/>
      <c r="AU16" s="155"/>
      <c r="AV16" s="156"/>
      <c r="AW16" s="156"/>
      <c r="AX16" s="156"/>
      <c r="AY16" s="156"/>
      <c r="AZ16" s="157"/>
      <c r="BA16" s="157"/>
      <c r="BB16" s="16"/>
      <c r="BC16" s="16"/>
      <c r="BD16" s="16"/>
      <c r="BE16" s="16"/>
      <c r="BF16" s="16"/>
      <c r="BG16" s="16"/>
      <c r="BH16" s="16"/>
      <c r="BI16" s="16"/>
      <c r="BJ16" s="16"/>
      <c r="BK16" s="158"/>
      <c r="BL16" s="151">
        <f t="shared" si="2"/>
        <v>102</v>
      </c>
    </row>
    <row r="17" spans="1:64" ht="165.75">
      <c r="A17" s="428"/>
      <c r="B17" s="29" t="s">
        <v>36</v>
      </c>
      <c r="C17" s="30" t="s">
        <v>156</v>
      </c>
      <c r="D17" s="14" t="s">
        <v>84</v>
      </c>
      <c r="E17" s="90">
        <v>2</v>
      </c>
      <c r="F17" s="90">
        <v>3</v>
      </c>
      <c r="G17" s="90">
        <v>2</v>
      </c>
      <c r="H17" s="90">
        <v>3</v>
      </c>
      <c r="I17" s="90">
        <v>2</v>
      </c>
      <c r="J17" s="90">
        <v>3</v>
      </c>
      <c r="K17" s="90">
        <v>2</v>
      </c>
      <c r="L17" s="90">
        <v>3</v>
      </c>
      <c r="M17" s="90">
        <v>2</v>
      </c>
      <c r="N17" s="90">
        <v>3</v>
      </c>
      <c r="O17" s="90">
        <v>2</v>
      </c>
      <c r="P17" s="90">
        <v>3</v>
      </c>
      <c r="Q17" s="90">
        <v>2</v>
      </c>
      <c r="R17" s="90"/>
      <c r="S17" s="90"/>
      <c r="T17" s="90"/>
      <c r="U17" s="92"/>
      <c r="V17" s="154"/>
      <c r="W17" s="154"/>
      <c r="X17" s="93">
        <f t="shared" si="3"/>
        <v>32</v>
      </c>
      <c r="Y17" s="21"/>
      <c r="Z17" s="21"/>
      <c r="AA17" s="21"/>
      <c r="AB17" s="304"/>
      <c r="AC17" s="304"/>
      <c r="AD17" s="304"/>
      <c r="AE17" s="304"/>
      <c r="AF17" s="304"/>
      <c r="AG17" s="304"/>
      <c r="AH17" s="304"/>
      <c r="AI17" s="304"/>
      <c r="AJ17" s="158"/>
      <c r="AK17" s="158"/>
      <c r="AL17" s="158"/>
      <c r="AM17" s="158"/>
      <c r="AN17" s="92"/>
      <c r="AO17" s="154"/>
      <c r="AP17" s="154"/>
      <c r="AQ17" s="166">
        <f t="shared" si="4"/>
        <v>0</v>
      </c>
      <c r="AR17" s="155"/>
      <c r="AS17" s="155"/>
      <c r="AT17" s="155"/>
      <c r="AU17" s="155"/>
      <c r="AV17" s="156"/>
      <c r="AW17" s="156"/>
      <c r="AX17" s="156"/>
      <c r="AY17" s="156"/>
      <c r="AZ17" s="157"/>
      <c r="BA17" s="157"/>
      <c r="BB17" s="16"/>
      <c r="BC17" s="16"/>
      <c r="BD17" s="16"/>
      <c r="BE17" s="16"/>
      <c r="BF17" s="16"/>
      <c r="BG17" s="16"/>
      <c r="BH17" s="16"/>
      <c r="BI17" s="16"/>
      <c r="BJ17" s="16"/>
      <c r="BK17" s="158"/>
      <c r="BL17" s="151">
        <f t="shared" si="2"/>
        <v>32</v>
      </c>
    </row>
    <row r="18" spans="1:64" ht="51">
      <c r="A18" s="428"/>
      <c r="B18" s="381" t="s">
        <v>24</v>
      </c>
      <c r="C18" s="382" t="s">
        <v>25</v>
      </c>
      <c r="D18" s="19" t="s">
        <v>84</v>
      </c>
      <c r="E18" s="159">
        <f aca="true" t="shared" si="11" ref="E18:T18">SUM(E19,E22,E33,E37)</f>
        <v>26</v>
      </c>
      <c r="F18" s="159">
        <f t="shared" si="11"/>
        <v>25</v>
      </c>
      <c r="G18" s="159">
        <f t="shared" si="11"/>
        <v>26</v>
      </c>
      <c r="H18" s="159">
        <f t="shared" si="11"/>
        <v>24</v>
      </c>
      <c r="I18" s="159">
        <f t="shared" si="11"/>
        <v>26</v>
      </c>
      <c r="J18" s="159">
        <f t="shared" si="11"/>
        <v>26</v>
      </c>
      <c r="K18" s="159">
        <f t="shared" si="11"/>
        <v>26</v>
      </c>
      <c r="L18" s="159">
        <f t="shared" si="11"/>
        <v>25</v>
      </c>
      <c r="M18" s="159">
        <f t="shared" si="11"/>
        <v>26</v>
      </c>
      <c r="N18" s="159">
        <f t="shared" si="11"/>
        <v>24</v>
      </c>
      <c r="O18" s="159">
        <f t="shared" si="11"/>
        <v>26</v>
      </c>
      <c r="P18" s="159">
        <f t="shared" si="11"/>
        <v>25</v>
      </c>
      <c r="Q18" s="159">
        <f t="shared" si="11"/>
        <v>25</v>
      </c>
      <c r="R18" s="159">
        <f t="shared" si="11"/>
        <v>36</v>
      </c>
      <c r="S18" s="159">
        <f t="shared" si="11"/>
        <v>36</v>
      </c>
      <c r="T18" s="159">
        <f t="shared" si="11"/>
        <v>36</v>
      </c>
      <c r="U18" s="112">
        <f>U33</f>
        <v>36</v>
      </c>
      <c r="V18" s="159"/>
      <c r="W18" s="159"/>
      <c r="X18" s="93">
        <f t="shared" si="3"/>
        <v>474</v>
      </c>
      <c r="Y18" s="21"/>
      <c r="Z18" s="21"/>
      <c r="AA18" s="20"/>
      <c r="AB18" s="159">
        <f aca="true" t="shared" si="12" ref="AB18:AM18">SUM(AB19,AB22,AB33,AB37)</f>
        <v>16</v>
      </c>
      <c r="AC18" s="159">
        <f t="shared" si="12"/>
        <v>15</v>
      </c>
      <c r="AD18" s="159">
        <f t="shared" si="12"/>
        <v>16</v>
      </c>
      <c r="AE18" s="159">
        <f t="shared" si="12"/>
        <v>15</v>
      </c>
      <c r="AF18" s="159">
        <f t="shared" si="12"/>
        <v>16</v>
      </c>
      <c r="AG18" s="159">
        <f t="shared" si="12"/>
        <v>15</v>
      </c>
      <c r="AH18" s="159">
        <f t="shared" si="12"/>
        <v>16</v>
      </c>
      <c r="AI18" s="159">
        <f t="shared" si="12"/>
        <v>15</v>
      </c>
      <c r="AJ18" s="159">
        <f t="shared" si="12"/>
        <v>36</v>
      </c>
      <c r="AK18" s="159">
        <f t="shared" si="12"/>
        <v>36</v>
      </c>
      <c r="AL18" s="159">
        <f t="shared" si="12"/>
        <v>36</v>
      </c>
      <c r="AM18" s="159">
        <f t="shared" si="12"/>
        <v>36</v>
      </c>
      <c r="AN18" s="159">
        <f>AN37</f>
        <v>36</v>
      </c>
      <c r="AO18" s="159"/>
      <c r="AP18" s="159"/>
      <c r="AQ18" s="166">
        <f>SUM(AB18:AN18)</f>
        <v>304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160"/>
      <c r="BL18" s="151">
        <f t="shared" si="2"/>
        <v>778</v>
      </c>
    </row>
    <row r="19" spans="1:64" ht="280.5">
      <c r="A19" s="428"/>
      <c r="B19" s="377" t="s">
        <v>26</v>
      </c>
      <c r="C19" s="380" t="s">
        <v>142</v>
      </c>
      <c r="D19" s="164" t="s">
        <v>84</v>
      </c>
      <c r="E19" s="118">
        <f>E20</f>
        <v>0</v>
      </c>
      <c r="F19" s="118">
        <f aca="true" t="shared" si="13" ref="F19:S19">F20</f>
        <v>0</v>
      </c>
      <c r="G19" s="118">
        <f t="shared" si="13"/>
        <v>0</v>
      </c>
      <c r="H19" s="118">
        <f t="shared" si="13"/>
        <v>0</v>
      </c>
      <c r="I19" s="118">
        <f t="shared" si="13"/>
        <v>0</v>
      </c>
      <c r="J19" s="118">
        <f t="shared" si="13"/>
        <v>0</v>
      </c>
      <c r="K19" s="118">
        <f t="shared" si="13"/>
        <v>0</v>
      </c>
      <c r="L19" s="118">
        <f t="shared" si="13"/>
        <v>0</v>
      </c>
      <c r="M19" s="118">
        <f t="shared" si="13"/>
        <v>0</v>
      </c>
      <c r="N19" s="118">
        <f t="shared" si="13"/>
        <v>0</v>
      </c>
      <c r="O19" s="118">
        <f t="shared" si="13"/>
        <v>0</v>
      </c>
      <c r="P19" s="118">
        <f t="shared" si="13"/>
        <v>0</v>
      </c>
      <c r="Q19" s="118">
        <f t="shared" si="13"/>
        <v>0</v>
      </c>
      <c r="R19" s="118">
        <f t="shared" si="13"/>
        <v>36</v>
      </c>
      <c r="S19" s="118">
        <f t="shared" si="13"/>
        <v>36</v>
      </c>
      <c r="T19" s="161"/>
      <c r="U19" s="92"/>
      <c r="V19" s="243"/>
      <c r="W19" s="244"/>
      <c r="X19" s="93">
        <f>SUM(E19:U19)</f>
        <v>72</v>
      </c>
      <c r="Y19" s="165"/>
      <c r="Z19" s="165"/>
      <c r="AA19" s="234"/>
      <c r="AB19" s="118">
        <f aca="true" t="shared" si="14" ref="AB19:AI19">SUM(AB23,AB36,AB40)</f>
        <v>0</v>
      </c>
      <c r="AC19" s="118">
        <f t="shared" si="14"/>
        <v>0</v>
      </c>
      <c r="AD19" s="118">
        <f t="shared" si="14"/>
        <v>0</v>
      </c>
      <c r="AE19" s="118">
        <f t="shared" si="14"/>
        <v>0</v>
      </c>
      <c r="AF19" s="118">
        <f t="shared" si="14"/>
        <v>0</v>
      </c>
      <c r="AG19" s="118">
        <f t="shared" si="14"/>
        <v>0</v>
      </c>
      <c r="AH19" s="118">
        <f t="shared" si="14"/>
        <v>0</v>
      </c>
      <c r="AI19" s="118">
        <f t="shared" si="14"/>
        <v>0</v>
      </c>
      <c r="AJ19" s="161"/>
      <c r="AK19" s="238"/>
      <c r="AL19" s="238"/>
      <c r="AM19" s="233"/>
      <c r="AN19" s="103"/>
      <c r="AO19" s="162"/>
      <c r="AP19" s="162"/>
      <c r="AQ19" s="166">
        <f t="shared" si="4"/>
        <v>0</v>
      </c>
      <c r="AR19" s="167"/>
      <c r="AS19" s="167"/>
      <c r="AT19" s="167"/>
      <c r="AU19" s="167"/>
      <c r="AV19" s="168"/>
      <c r="AW19" s="168"/>
      <c r="AX19" s="168"/>
      <c r="AY19" s="168"/>
      <c r="AZ19" s="169"/>
      <c r="BA19" s="169"/>
      <c r="BB19" s="170"/>
      <c r="BC19" s="170"/>
      <c r="BD19" s="170"/>
      <c r="BE19" s="170"/>
      <c r="BF19" s="170"/>
      <c r="BG19" s="170"/>
      <c r="BH19" s="170"/>
      <c r="BI19" s="170"/>
      <c r="BJ19" s="170"/>
      <c r="BK19" s="171"/>
      <c r="BL19" s="151">
        <f t="shared" si="2"/>
        <v>72</v>
      </c>
    </row>
    <row r="20" spans="1:64" ht="12.75">
      <c r="A20" s="428"/>
      <c r="B20" s="473" t="s">
        <v>157</v>
      </c>
      <c r="C20" s="475" t="s">
        <v>158</v>
      </c>
      <c r="D20" s="477" t="s">
        <v>84</v>
      </c>
      <c r="E20" s="479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87">
        <v>36</v>
      </c>
      <c r="S20" s="487">
        <v>36</v>
      </c>
      <c r="T20" s="462"/>
      <c r="U20" s="489"/>
      <c r="V20" s="481"/>
      <c r="W20" s="481"/>
      <c r="X20" s="483">
        <f>SUM(R20:S21)</f>
        <v>72</v>
      </c>
      <c r="Y20" s="485"/>
      <c r="Z20" s="485"/>
      <c r="AA20" s="485"/>
      <c r="AB20" s="462"/>
      <c r="AC20" s="462"/>
      <c r="AD20" s="462"/>
      <c r="AE20" s="462"/>
      <c r="AF20" s="462"/>
      <c r="AG20" s="462"/>
      <c r="AH20" s="462"/>
      <c r="AI20" s="462"/>
      <c r="AJ20" s="491"/>
      <c r="AK20" s="491"/>
      <c r="AL20" s="491"/>
      <c r="AM20" s="462"/>
      <c r="AN20" s="489"/>
      <c r="AO20" s="492"/>
      <c r="AP20" s="492"/>
      <c r="AQ20" s="498"/>
      <c r="AR20" s="494"/>
      <c r="AS20" s="494"/>
      <c r="AT20" s="494"/>
      <c r="AU20" s="494"/>
      <c r="AV20" s="496"/>
      <c r="AW20" s="496"/>
      <c r="AX20" s="496"/>
      <c r="AY20" s="496"/>
      <c r="AZ20" s="502"/>
      <c r="BA20" s="502"/>
      <c r="BB20" s="500"/>
      <c r="BC20" s="500"/>
      <c r="BD20" s="500"/>
      <c r="BE20" s="500"/>
      <c r="BF20" s="500"/>
      <c r="BG20" s="500"/>
      <c r="BH20" s="500"/>
      <c r="BI20" s="500"/>
      <c r="BJ20" s="500"/>
      <c r="BK20" s="504"/>
      <c r="BL20" s="506"/>
    </row>
    <row r="21" spans="1:64" ht="12.75">
      <c r="A21" s="428"/>
      <c r="B21" s="474"/>
      <c r="C21" s="476"/>
      <c r="D21" s="478"/>
      <c r="E21" s="480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88"/>
      <c r="S21" s="488"/>
      <c r="T21" s="463"/>
      <c r="U21" s="490"/>
      <c r="V21" s="482"/>
      <c r="W21" s="482"/>
      <c r="X21" s="484"/>
      <c r="Y21" s="486"/>
      <c r="Z21" s="486"/>
      <c r="AA21" s="486"/>
      <c r="AB21" s="463"/>
      <c r="AC21" s="463"/>
      <c r="AD21" s="463"/>
      <c r="AE21" s="463"/>
      <c r="AF21" s="463"/>
      <c r="AG21" s="463"/>
      <c r="AH21" s="463"/>
      <c r="AI21" s="463"/>
      <c r="AJ21" s="491"/>
      <c r="AK21" s="491"/>
      <c r="AL21" s="491"/>
      <c r="AM21" s="463"/>
      <c r="AN21" s="490"/>
      <c r="AO21" s="493"/>
      <c r="AP21" s="493"/>
      <c r="AQ21" s="499"/>
      <c r="AR21" s="495"/>
      <c r="AS21" s="495"/>
      <c r="AT21" s="495"/>
      <c r="AU21" s="495"/>
      <c r="AV21" s="497"/>
      <c r="AW21" s="497"/>
      <c r="AX21" s="497"/>
      <c r="AY21" s="497"/>
      <c r="AZ21" s="503"/>
      <c r="BA21" s="503"/>
      <c r="BB21" s="501"/>
      <c r="BC21" s="501"/>
      <c r="BD21" s="501"/>
      <c r="BE21" s="501"/>
      <c r="BF21" s="501"/>
      <c r="BG21" s="501"/>
      <c r="BH21" s="501"/>
      <c r="BI21" s="501"/>
      <c r="BJ21" s="501"/>
      <c r="BK21" s="505"/>
      <c r="BL21" s="507"/>
    </row>
    <row r="22" spans="1:64" ht="242.25">
      <c r="A22" s="428"/>
      <c r="B22" s="377" t="s">
        <v>148</v>
      </c>
      <c r="C22" s="375" t="s">
        <v>159</v>
      </c>
      <c r="D22" s="164" t="s">
        <v>84</v>
      </c>
      <c r="E22" s="223">
        <f aca="true" t="shared" si="15" ref="E22:Q22">SUM(E23,E30,E31,E32)</f>
        <v>16</v>
      </c>
      <c r="F22" s="223">
        <f t="shared" si="15"/>
        <v>15</v>
      </c>
      <c r="G22" s="223">
        <f t="shared" si="15"/>
        <v>16</v>
      </c>
      <c r="H22" s="223">
        <f t="shared" si="15"/>
        <v>14</v>
      </c>
      <c r="I22" s="223">
        <f t="shared" si="15"/>
        <v>16</v>
      </c>
      <c r="J22" s="223">
        <f t="shared" si="15"/>
        <v>16</v>
      </c>
      <c r="K22" s="223">
        <f t="shared" si="15"/>
        <v>15</v>
      </c>
      <c r="L22" s="223">
        <f t="shared" si="15"/>
        <v>15</v>
      </c>
      <c r="M22" s="223">
        <f t="shared" si="15"/>
        <v>16</v>
      </c>
      <c r="N22" s="223">
        <f t="shared" si="15"/>
        <v>15</v>
      </c>
      <c r="O22" s="223">
        <f t="shared" si="15"/>
        <v>16</v>
      </c>
      <c r="P22" s="223">
        <f t="shared" si="15"/>
        <v>16</v>
      </c>
      <c r="Q22" s="223">
        <f t="shared" si="15"/>
        <v>16</v>
      </c>
      <c r="R22" s="223"/>
      <c r="S22" s="223"/>
      <c r="T22" s="223">
        <f>SUM(T23,T30,T31,T32)</f>
        <v>36</v>
      </c>
      <c r="U22" s="98"/>
      <c r="V22" s="315"/>
      <c r="W22" s="315"/>
      <c r="X22" s="166">
        <f>SUM(E22:T22)</f>
        <v>238</v>
      </c>
      <c r="Y22" s="312"/>
      <c r="Z22" s="312"/>
      <c r="AA22" s="316"/>
      <c r="AB22" s="223">
        <f>AB30</f>
        <v>9</v>
      </c>
      <c r="AC22" s="223">
        <f aca="true" t="shared" si="16" ref="AC22:AI22">AC30</f>
        <v>8</v>
      </c>
      <c r="AD22" s="223">
        <f t="shared" si="16"/>
        <v>8</v>
      </c>
      <c r="AE22" s="223">
        <f t="shared" si="16"/>
        <v>8</v>
      </c>
      <c r="AF22" s="223">
        <f t="shared" si="16"/>
        <v>8</v>
      </c>
      <c r="AG22" s="223">
        <f t="shared" si="16"/>
        <v>8</v>
      </c>
      <c r="AH22" s="223">
        <f t="shared" si="16"/>
        <v>9</v>
      </c>
      <c r="AI22" s="223">
        <f t="shared" si="16"/>
        <v>8</v>
      </c>
      <c r="AJ22" s="118">
        <f>AJ31</f>
        <v>36</v>
      </c>
      <c r="AK22" s="118">
        <f>AK32</f>
        <v>36</v>
      </c>
      <c r="AL22" s="118">
        <f>AL32</f>
        <v>36</v>
      </c>
      <c r="AM22" s="332">
        <f>AM32</f>
        <v>36</v>
      </c>
      <c r="AN22" s="98"/>
      <c r="AO22" s="317"/>
      <c r="AP22" s="317"/>
      <c r="AQ22" s="324">
        <f>SUM(AB22:AM22)</f>
        <v>210</v>
      </c>
      <c r="AR22" s="318"/>
      <c r="AS22" s="318"/>
      <c r="AT22" s="318"/>
      <c r="AU22" s="318"/>
      <c r="AV22" s="319"/>
      <c r="AW22" s="319"/>
      <c r="AX22" s="319"/>
      <c r="AY22" s="319"/>
      <c r="AZ22" s="320"/>
      <c r="BA22" s="320"/>
      <c r="BB22" s="314"/>
      <c r="BC22" s="314"/>
      <c r="BD22" s="314"/>
      <c r="BE22" s="314"/>
      <c r="BF22" s="314"/>
      <c r="BG22" s="314"/>
      <c r="BH22" s="314"/>
      <c r="BI22" s="314"/>
      <c r="BJ22" s="314"/>
      <c r="BK22" s="321"/>
      <c r="BL22" s="322"/>
    </row>
    <row r="23" spans="1:64" ht="127.5">
      <c r="A23" s="428"/>
      <c r="B23" s="136" t="s">
        <v>28</v>
      </c>
      <c r="C23" s="30" t="s">
        <v>149</v>
      </c>
      <c r="D23" s="14" t="s">
        <v>84</v>
      </c>
      <c r="E23" s="90">
        <v>7</v>
      </c>
      <c r="F23" s="90">
        <v>6</v>
      </c>
      <c r="G23" s="90">
        <v>7</v>
      </c>
      <c r="H23" s="90">
        <v>6</v>
      </c>
      <c r="I23" s="90">
        <v>7</v>
      </c>
      <c r="J23" s="90">
        <v>7</v>
      </c>
      <c r="K23" s="90">
        <v>7</v>
      </c>
      <c r="L23" s="90">
        <v>6</v>
      </c>
      <c r="M23" s="90">
        <v>7</v>
      </c>
      <c r="N23" s="90">
        <v>7</v>
      </c>
      <c r="O23" s="90">
        <v>7</v>
      </c>
      <c r="P23" s="90">
        <v>7</v>
      </c>
      <c r="Q23" s="90">
        <v>7</v>
      </c>
      <c r="R23" s="153"/>
      <c r="S23" s="91"/>
      <c r="T23" s="153"/>
      <c r="U23" s="92"/>
      <c r="V23" s="154"/>
      <c r="W23" s="154"/>
      <c r="X23" s="93">
        <f>SUM(E23:U23)</f>
        <v>88</v>
      </c>
      <c r="Y23" s="21"/>
      <c r="Z23" s="21"/>
      <c r="AA23" s="2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92"/>
      <c r="AO23" s="154"/>
      <c r="AP23" s="154"/>
      <c r="AQ23" s="166">
        <f t="shared" si="4"/>
        <v>0</v>
      </c>
      <c r="AR23" s="155"/>
      <c r="AS23" s="155"/>
      <c r="AT23" s="155"/>
      <c r="AU23" s="155"/>
      <c r="AV23" s="156"/>
      <c r="AW23" s="156"/>
      <c r="AX23" s="156"/>
      <c r="AY23" s="156"/>
      <c r="AZ23" s="157"/>
      <c r="BA23" s="157"/>
      <c r="BB23" s="16"/>
      <c r="BC23" s="16"/>
      <c r="BD23" s="16"/>
      <c r="BE23" s="16"/>
      <c r="BF23" s="16"/>
      <c r="BG23" s="16"/>
      <c r="BH23" s="16"/>
      <c r="BI23" s="16"/>
      <c r="BJ23" s="16"/>
      <c r="BK23" s="158"/>
      <c r="BL23" s="151">
        <f t="shared" si="2"/>
        <v>88</v>
      </c>
    </row>
    <row r="24" spans="1:64" ht="12.75">
      <c r="A24" s="428"/>
      <c r="B24" s="418"/>
      <c r="C24" s="459"/>
      <c r="D24" s="14" t="s">
        <v>84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8"/>
      <c r="S24" s="16"/>
      <c r="T24" s="239"/>
      <c r="U24" s="92"/>
      <c r="V24" s="154"/>
      <c r="W24" s="154"/>
      <c r="X24" s="163"/>
      <c r="Y24" s="21"/>
      <c r="Z24" s="21"/>
      <c r="AA24" s="21"/>
      <c r="AB24" s="16"/>
      <c r="AC24" s="16"/>
      <c r="AD24" s="16"/>
      <c r="AE24" s="16"/>
      <c r="AF24" s="16"/>
      <c r="AG24" s="16"/>
      <c r="AH24" s="16"/>
      <c r="AI24" s="16"/>
      <c r="AJ24" s="158"/>
      <c r="AK24" s="158"/>
      <c r="AL24" s="158"/>
      <c r="AM24" s="158"/>
      <c r="AN24" s="92"/>
      <c r="AO24" s="154"/>
      <c r="AP24" s="154"/>
      <c r="AQ24" s="163"/>
      <c r="AR24" s="155"/>
      <c r="AS24" s="155"/>
      <c r="AT24" s="155"/>
      <c r="AU24" s="155"/>
      <c r="AV24" s="156"/>
      <c r="AW24" s="156"/>
      <c r="AX24" s="156"/>
      <c r="AY24" s="156"/>
      <c r="AZ24" s="157"/>
      <c r="BA24" s="157"/>
      <c r="BB24" s="16"/>
      <c r="BC24" s="16"/>
      <c r="BD24" s="16"/>
      <c r="BE24" s="16"/>
      <c r="BF24" s="16"/>
      <c r="BG24" s="16"/>
      <c r="BH24" s="16"/>
      <c r="BI24" s="16"/>
      <c r="BJ24" s="16"/>
      <c r="BK24" s="158"/>
      <c r="BL24" s="151" t="e">
        <f>SUM(X24,#REF!)</f>
        <v>#REF!</v>
      </c>
    </row>
    <row r="25" spans="1:64" ht="12.75">
      <c r="A25" s="428"/>
      <c r="B25" s="419"/>
      <c r="C25" s="460"/>
      <c r="D25" s="17" t="s">
        <v>85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8"/>
      <c r="S25" s="16"/>
      <c r="T25" s="239"/>
      <c r="U25" s="92"/>
      <c r="V25" s="154"/>
      <c r="W25" s="154"/>
      <c r="X25" s="163"/>
      <c r="Y25" s="21"/>
      <c r="Z25" s="21"/>
      <c r="AA25" s="21"/>
      <c r="AB25" s="16"/>
      <c r="AC25" s="16"/>
      <c r="AD25" s="16"/>
      <c r="AE25" s="16"/>
      <c r="AF25" s="16"/>
      <c r="AG25" s="16"/>
      <c r="AH25" s="16"/>
      <c r="AI25" s="16"/>
      <c r="AJ25" s="158"/>
      <c r="AK25" s="158"/>
      <c r="AL25" s="158"/>
      <c r="AM25" s="158"/>
      <c r="AN25" s="92"/>
      <c r="AO25" s="154"/>
      <c r="AP25" s="154"/>
      <c r="AQ25" s="163"/>
      <c r="AR25" s="155"/>
      <c r="AS25" s="155"/>
      <c r="AT25" s="155"/>
      <c r="AU25" s="155"/>
      <c r="AV25" s="156"/>
      <c r="AW25" s="156"/>
      <c r="AX25" s="156"/>
      <c r="AY25" s="156"/>
      <c r="AZ25" s="157"/>
      <c r="BA25" s="157"/>
      <c r="BB25" s="16"/>
      <c r="BC25" s="16"/>
      <c r="BD25" s="16"/>
      <c r="BE25" s="16"/>
      <c r="BF25" s="16"/>
      <c r="BG25" s="16"/>
      <c r="BH25" s="16"/>
      <c r="BI25" s="16"/>
      <c r="BJ25" s="16"/>
      <c r="BK25" s="158"/>
      <c r="BL25" s="152" t="e">
        <f>SUM(X25,#REF!)</f>
        <v>#REF!</v>
      </c>
    </row>
    <row r="26" spans="1:64" ht="12.75">
      <c r="A26" s="428"/>
      <c r="B26" s="418"/>
      <c r="C26" s="459"/>
      <c r="D26" s="14" t="s">
        <v>84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58"/>
      <c r="S26" s="16"/>
      <c r="T26" s="239"/>
      <c r="U26" s="92"/>
      <c r="V26" s="154"/>
      <c r="W26" s="154"/>
      <c r="X26" s="163"/>
      <c r="Y26" s="21"/>
      <c r="Z26" s="21"/>
      <c r="AA26" s="21"/>
      <c r="AB26" s="16"/>
      <c r="AC26" s="16"/>
      <c r="AD26" s="16"/>
      <c r="AE26" s="16"/>
      <c r="AF26" s="16"/>
      <c r="AG26" s="16"/>
      <c r="AH26" s="16"/>
      <c r="AI26" s="16"/>
      <c r="AJ26" s="158"/>
      <c r="AK26" s="158"/>
      <c r="AL26" s="158"/>
      <c r="AM26" s="158"/>
      <c r="AN26" s="92"/>
      <c r="AO26" s="154"/>
      <c r="AP26" s="154"/>
      <c r="AQ26" s="163"/>
      <c r="AR26" s="155"/>
      <c r="AS26" s="155"/>
      <c r="AT26" s="155"/>
      <c r="AU26" s="155"/>
      <c r="AV26" s="156"/>
      <c r="AW26" s="156"/>
      <c r="AX26" s="156"/>
      <c r="AY26" s="156"/>
      <c r="AZ26" s="157"/>
      <c r="BA26" s="157"/>
      <c r="BB26" s="16"/>
      <c r="BC26" s="16"/>
      <c r="BD26" s="16"/>
      <c r="BE26" s="16"/>
      <c r="BF26" s="16"/>
      <c r="BG26" s="16"/>
      <c r="BH26" s="16"/>
      <c r="BI26" s="16"/>
      <c r="BJ26" s="16"/>
      <c r="BK26" s="158"/>
      <c r="BL26" s="151" t="e">
        <f>SUM(X26,#REF!)</f>
        <v>#REF!</v>
      </c>
    </row>
    <row r="27" spans="1:64" ht="12.75">
      <c r="A27" s="428"/>
      <c r="B27" s="419"/>
      <c r="C27" s="460"/>
      <c r="D27" s="17" t="s">
        <v>85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8"/>
      <c r="S27" s="16"/>
      <c r="T27" s="239"/>
      <c r="U27" s="92"/>
      <c r="V27" s="154"/>
      <c r="W27" s="154"/>
      <c r="X27" s="163"/>
      <c r="Y27" s="21"/>
      <c r="Z27" s="21"/>
      <c r="AA27" s="21"/>
      <c r="AB27" s="16"/>
      <c r="AC27" s="16"/>
      <c r="AD27" s="16"/>
      <c r="AE27" s="16"/>
      <c r="AF27" s="16"/>
      <c r="AG27" s="16"/>
      <c r="AH27" s="16"/>
      <c r="AI27" s="16"/>
      <c r="AJ27" s="158"/>
      <c r="AK27" s="158"/>
      <c r="AL27" s="158"/>
      <c r="AM27" s="158"/>
      <c r="AN27" s="92"/>
      <c r="AO27" s="154"/>
      <c r="AP27" s="154"/>
      <c r="AQ27" s="163"/>
      <c r="AR27" s="155"/>
      <c r="AS27" s="155"/>
      <c r="AT27" s="155"/>
      <c r="AU27" s="155"/>
      <c r="AV27" s="156"/>
      <c r="AW27" s="156"/>
      <c r="AX27" s="156"/>
      <c r="AY27" s="156"/>
      <c r="AZ27" s="157"/>
      <c r="BA27" s="157"/>
      <c r="BB27" s="16"/>
      <c r="BC27" s="16"/>
      <c r="BD27" s="16"/>
      <c r="BE27" s="16"/>
      <c r="BF27" s="16"/>
      <c r="BG27" s="16"/>
      <c r="BH27" s="16"/>
      <c r="BI27" s="16"/>
      <c r="BJ27" s="16"/>
      <c r="BK27" s="158"/>
      <c r="BL27" s="152" t="e">
        <f>SUM(X27,#REF!)</f>
        <v>#REF!</v>
      </c>
    </row>
    <row r="28" spans="1:64" ht="12.75">
      <c r="A28" s="428"/>
      <c r="B28" s="418"/>
      <c r="C28" s="459"/>
      <c r="D28" s="14" t="s">
        <v>84</v>
      </c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58"/>
      <c r="S28" s="16"/>
      <c r="T28" s="239"/>
      <c r="U28" s="92"/>
      <c r="V28" s="154"/>
      <c r="W28" s="154"/>
      <c r="X28" s="163"/>
      <c r="Y28" s="21"/>
      <c r="Z28" s="21"/>
      <c r="AA28" s="21"/>
      <c r="AB28" s="16"/>
      <c r="AC28" s="16"/>
      <c r="AD28" s="16"/>
      <c r="AE28" s="16"/>
      <c r="AF28" s="16"/>
      <c r="AG28" s="16"/>
      <c r="AH28" s="16"/>
      <c r="AI28" s="16"/>
      <c r="AJ28" s="158"/>
      <c r="AK28" s="158"/>
      <c r="AL28" s="158"/>
      <c r="AM28" s="158"/>
      <c r="AN28" s="92"/>
      <c r="AO28" s="154"/>
      <c r="AP28" s="154"/>
      <c r="AQ28" s="163"/>
      <c r="AR28" s="155"/>
      <c r="AS28" s="155"/>
      <c r="AT28" s="155"/>
      <c r="AU28" s="155"/>
      <c r="AV28" s="156"/>
      <c r="AW28" s="156"/>
      <c r="AX28" s="156"/>
      <c r="AY28" s="156"/>
      <c r="AZ28" s="157"/>
      <c r="BA28" s="157"/>
      <c r="BB28" s="16"/>
      <c r="BC28" s="16"/>
      <c r="BD28" s="16"/>
      <c r="BE28" s="16"/>
      <c r="BF28" s="16"/>
      <c r="BG28" s="16"/>
      <c r="BH28" s="16"/>
      <c r="BI28" s="16"/>
      <c r="BJ28" s="16"/>
      <c r="BK28" s="158"/>
      <c r="BL28" s="151" t="e">
        <f>SUM(X28,#REF!)</f>
        <v>#REF!</v>
      </c>
    </row>
    <row r="29" spans="1:64" ht="12.75">
      <c r="A29" s="428"/>
      <c r="B29" s="419"/>
      <c r="C29" s="460"/>
      <c r="D29" s="17" t="s">
        <v>85</v>
      </c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58"/>
      <c r="S29" s="16"/>
      <c r="T29" s="239"/>
      <c r="U29" s="92"/>
      <c r="V29" s="154"/>
      <c r="W29" s="154"/>
      <c r="X29" s="163"/>
      <c r="Y29" s="21"/>
      <c r="Z29" s="21"/>
      <c r="AA29" s="21"/>
      <c r="AB29" s="16"/>
      <c r="AC29" s="16"/>
      <c r="AD29" s="16"/>
      <c r="AE29" s="16"/>
      <c r="AF29" s="16"/>
      <c r="AG29" s="16"/>
      <c r="AH29" s="16"/>
      <c r="AI29" s="16"/>
      <c r="AJ29" s="158"/>
      <c r="AK29" s="158"/>
      <c r="AL29" s="158"/>
      <c r="AM29" s="158"/>
      <c r="AN29" s="92"/>
      <c r="AO29" s="154"/>
      <c r="AP29" s="154"/>
      <c r="AQ29" s="163"/>
      <c r="AR29" s="155"/>
      <c r="AS29" s="155"/>
      <c r="AT29" s="155"/>
      <c r="AU29" s="155"/>
      <c r="AV29" s="156"/>
      <c r="AW29" s="156"/>
      <c r="AX29" s="156"/>
      <c r="AY29" s="156"/>
      <c r="AZ29" s="157"/>
      <c r="BA29" s="157"/>
      <c r="BB29" s="16"/>
      <c r="BC29" s="16"/>
      <c r="BD29" s="16"/>
      <c r="BE29" s="16"/>
      <c r="BF29" s="16"/>
      <c r="BG29" s="16"/>
      <c r="BH29" s="16"/>
      <c r="BI29" s="16"/>
      <c r="BJ29" s="16"/>
      <c r="BK29" s="158"/>
      <c r="BL29" s="152" t="e">
        <f>SUM(X29,#REF!)</f>
        <v>#REF!</v>
      </c>
    </row>
    <row r="30" spans="1:64" ht="102">
      <c r="A30" s="428"/>
      <c r="B30" s="359" t="s">
        <v>160</v>
      </c>
      <c r="C30" s="323" t="s">
        <v>161</v>
      </c>
      <c r="D30" s="14" t="s">
        <v>84</v>
      </c>
      <c r="E30" s="90">
        <v>9</v>
      </c>
      <c r="F30" s="90">
        <v>9</v>
      </c>
      <c r="G30" s="90">
        <v>9</v>
      </c>
      <c r="H30" s="90">
        <v>8</v>
      </c>
      <c r="I30" s="90">
        <v>9</v>
      </c>
      <c r="J30" s="90">
        <v>9</v>
      </c>
      <c r="K30" s="90">
        <v>8</v>
      </c>
      <c r="L30" s="90">
        <v>9</v>
      </c>
      <c r="M30" s="90">
        <v>9</v>
      </c>
      <c r="N30" s="90">
        <v>8</v>
      </c>
      <c r="O30" s="90">
        <v>9</v>
      </c>
      <c r="P30" s="90">
        <v>9</v>
      </c>
      <c r="Q30" s="90">
        <v>9</v>
      </c>
      <c r="R30" s="230"/>
      <c r="S30" s="91"/>
      <c r="T30" s="239"/>
      <c r="U30" s="92"/>
      <c r="V30" s="154"/>
      <c r="W30" s="154"/>
      <c r="X30" s="325">
        <f>SUM(E30:Q30)</f>
        <v>114</v>
      </c>
      <c r="Y30" s="21"/>
      <c r="Z30" s="21"/>
      <c r="AA30" s="21"/>
      <c r="AB30" s="91">
        <v>9</v>
      </c>
      <c r="AC30" s="91">
        <v>8</v>
      </c>
      <c r="AD30" s="91">
        <v>8</v>
      </c>
      <c r="AE30" s="91">
        <v>8</v>
      </c>
      <c r="AF30" s="91">
        <v>8</v>
      </c>
      <c r="AG30" s="91">
        <v>8</v>
      </c>
      <c r="AH30" s="91">
        <v>9</v>
      </c>
      <c r="AI30" s="91">
        <v>8</v>
      </c>
      <c r="AJ30" s="91"/>
      <c r="AK30" s="91"/>
      <c r="AL30" s="91"/>
      <c r="AM30" s="91"/>
      <c r="AN30" s="92"/>
      <c r="AO30" s="229"/>
      <c r="AP30" s="229"/>
      <c r="AQ30" s="142">
        <f>SUM(AB30:AM30)</f>
        <v>66</v>
      </c>
      <c r="AR30" s="155"/>
      <c r="AS30" s="155"/>
      <c r="AT30" s="155"/>
      <c r="AU30" s="155"/>
      <c r="AV30" s="156"/>
      <c r="AW30" s="156"/>
      <c r="AX30" s="156"/>
      <c r="AY30" s="156"/>
      <c r="AZ30" s="157"/>
      <c r="BA30" s="157"/>
      <c r="BB30" s="16"/>
      <c r="BC30" s="16"/>
      <c r="BD30" s="16"/>
      <c r="BE30" s="16"/>
      <c r="BF30" s="16"/>
      <c r="BG30" s="16"/>
      <c r="BH30" s="16"/>
      <c r="BI30" s="16"/>
      <c r="BJ30" s="16"/>
      <c r="BK30" s="158"/>
      <c r="BL30" s="152"/>
    </row>
    <row r="31" spans="1:64" ht="12.75">
      <c r="A31" s="428"/>
      <c r="B31" s="29" t="s">
        <v>162</v>
      </c>
      <c r="C31" s="30" t="s">
        <v>69</v>
      </c>
      <c r="D31" s="22" t="s">
        <v>84</v>
      </c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230"/>
      <c r="S31" s="91"/>
      <c r="T31" s="153">
        <v>36</v>
      </c>
      <c r="U31" s="92"/>
      <c r="V31" s="229"/>
      <c r="W31" s="229"/>
      <c r="X31" s="93">
        <f>T31</f>
        <v>36</v>
      </c>
      <c r="Y31" s="112"/>
      <c r="Z31" s="112"/>
      <c r="AA31" s="112"/>
      <c r="AB31" s="91"/>
      <c r="AC31" s="91"/>
      <c r="AD31" s="91"/>
      <c r="AE31" s="91"/>
      <c r="AF31" s="91"/>
      <c r="AG31" s="91"/>
      <c r="AH31" s="91"/>
      <c r="AI31" s="91"/>
      <c r="AJ31" s="230">
        <v>36</v>
      </c>
      <c r="AK31" s="230"/>
      <c r="AL31" s="230"/>
      <c r="AM31" s="230"/>
      <c r="AN31" s="92"/>
      <c r="AO31" s="229"/>
      <c r="AP31" s="229"/>
      <c r="AQ31" s="166">
        <f>SUM(AB31:AM31,AO31:AP31)</f>
        <v>36</v>
      </c>
      <c r="AR31" s="328"/>
      <c r="AS31" s="155"/>
      <c r="AT31" s="155"/>
      <c r="AU31" s="155"/>
      <c r="AV31" s="156"/>
      <c r="AW31" s="156"/>
      <c r="AX31" s="156"/>
      <c r="AY31" s="156"/>
      <c r="AZ31" s="157"/>
      <c r="BA31" s="157"/>
      <c r="BB31" s="16"/>
      <c r="BC31" s="16"/>
      <c r="BD31" s="16"/>
      <c r="BE31" s="16"/>
      <c r="BF31" s="16"/>
      <c r="BG31" s="16"/>
      <c r="BH31" s="16"/>
      <c r="BI31" s="16"/>
      <c r="BJ31" s="16"/>
      <c r="BK31" s="158"/>
      <c r="BL31" s="151">
        <f>SUM(X31,AQ31)</f>
        <v>72</v>
      </c>
    </row>
    <row r="32" spans="1:64" ht="38.25">
      <c r="A32" s="428"/>
      <c r="B32" s="29" t="s">
        <v>41</v>
      </c>
      <c r="C32" s="30" t="s">
        <v>70</v>
      </c>
      <c r="D32" s="173" t="s">
        <v>84</v>
      </c>
      <c r="E32" s="139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231"/>
      <c r="S32" s="126"/>
      <c r="T32" s="329"/>
      <c r="U32" s="92"/>
      <c r="V32" s="229"/>
      <c r="W32" s="229"/>
      <c r="X32" s="93">
        <f>SUM(E32:U32)</f>
        <v>0</v>
      </c>
      <c r="Y32" s="125"/>
      <c r="Z32" s="125"/>
      <c r="AA32" s="125"/>
      <c r="AB32" s="126"/>
      <c r="AC32" s="126"/>
      <c r="AD32" s="126"/>
      <c r="AE32" s="126"/>
      <c r="AF32" s="126"/>
      <c r="AG32" s="126"/>
      <c r="AH32" s="126"/>
      <c r="AI32" s="126"/>
      <c r="AJ32" s="231"/>
      <c r="AK32" s="231">
        <v>36</v>
      </c>
      <c r="AL32" s="231">
        <v>36</v>
      </c>
      <c r="AM32" s="231">
        <v>36</v>
      </c>
      <c r="AN32" s="92"/>
      <c r="AO32" s="309"/>
      <c r="AP32" s="309"/>
      <c r="AQ32" s="166">
        <f>SUM(AB32:AM32,AO32:AP32)</f>
        <v>108</v>
      </c>
      <c r="AR32" s="330"/>
      <c r="AS32" s="176"/>
      <c r="AT32" s="176"/>
      <c r="AU32" s="176"/>
      <c r="AV32" s="177"/>
      <c r="AW32" s="177"/>
      <c r="AX32" s="177"/>
      <c r="AY32" s="177"/>
      <c r="AZ32" s="178"/>
      <c r="BA32" s="178"/>
      <c r="BB32" s="174"/>
      <c r="BC32" s="174"/>
      <c r="BD32" s="174"/>
      <c r="BE32" s="174"/>
      <c r="BF32" s="174"/>
      <c r="BG32" s="174"/>
      <c r="BH32" s="174"/>
      <c r="BI32" s="174"/>
      <c r="BJ32" s="174"/>
      <c r="BK32" s="175"/>
      <c r="BL32" s="151">
        <f>SUM(X32,AQ32)</f>
        <v>108</v>
      </c>
    </row>
    <row r="33" spans="1:64" ht="178.5">
      <c r="A33" s="428"/>
      <c r="B33" s="374" t="s">
        <v>29</v>
      </c>
      <c r="C33" s="375" t="s">
        <v>163</v>
      </c>
      <c r="D33" s="14" t="s">
        <v>84</v>
      </c>
      <c r="E33" s="334">
        <f aca="true" t="shared" si="17" ref="E33:Q33">SUM(E34,E35,E36)</f>
        <v>10</v>
      </c>
      <c r="F33" s="334">
        <f t="shared" si="17"/>
        <v>10</v>
      </c>
      <c r="G33" s="334">
        <f t="shared" si="17"/>
        <v>10</v>
      </c>
      <c r="H33" s="334">
        <f t="shared" si="17"/>
        <v>10</v>
      </c>
      <c r="I33" s="334">
        <f t="shared" si="17"/>
        <v>10</v>
      </c>
      <c r="J33" s="334">
        <f t="shared" si="17"/>
        <v>10</v>
      </c>
      <c r="K33" s="334">
        <f t="shared" si="17"/>
        <v>11</v>
      </c>
      <c r="L33" s="334">
        <f t="shared" si="17"/>
        <v>10</v>
      </c>
      <c r="M33" s="334">
        <f t="shared" si="17"/>
        <v>10</v>
      </c>
      <c r="N33" s="334">
        <f t="shared" si="17"/>
        <v>9</v>
      </c>
      <c r="O33" s="334">
        <f t="shared" si="17"/>
        <v>10</v>
      </c>
      <c r="P33" s="334">
        <f t="shared" si="17"/>
        <v>9</v>
      </c>
      <c r="Q33" s="334">
        <f t="shared" si="17"/>
        <v>9</v>
      </c>
      <c r="R33" s="334"/>
      <c r="S33" s="334"/>
      <c r="T33" s="334"/>
      <c r="U33" s="337">
        <f>SUM(U34,U35,U36)</f>
        <v>36</v>
      </c>
      <c r="V33" s="229"/>
      <c r="W33" s="229"/>
      <c r="X33" s="93">
        <f>SUM(E33:U33)</f>
        <v>164</v>
      </c>
      <c r="Y33" s="125"/>
      <c r="Z33" s="125"/>
      <c r="AA33" s="125"/>
      <c r="AB33" s="126"/>
      <c r="AC33" s="126"/>
      <c r="AD33" s="126"/>
      <c r="AE33" s="126"/>
      <c r="AF33" s="126"/>
      <c r="AG33" s="126"/>
      <c r="AH33" s="126"/>
      <c r="AI33" s="126"/>
      <c r="AJ33" s="231"/>
      <c r="AK33" s="231"/>
      <c r="AL33" s="231"/>
      <c r="AM33" s="231"/>
      <c r="AN33" s="92"/>
      <c r="AO33" s="309"/>
      <c r="AP33" s="309"/>
      <c r="AQ33" s="166"/>
      <c r="AR33" s="330"/>
      <c r="AS33" s="176"/>
      <c r="AT33" s="176"/>
      <c r="AU33" s="176"/>
      <c r="AV33" s="177"/>
      <c r="AW33" s="177"/>
      <c r="AX33" s="177"/>
      <c r="AY33" s="177"/>
      <c r="AZ33" s="178"/>
      <c r="BA33" s="178"/>
      <c r="BB33" s="174"/>
      <c r="BC33" s="174"/>
      <c r="BD33" s="174"/>
      <c r="BE33" s="174"/>
      <c r="BF33" s="174"/>
      <c r="BG33" s="174"/>
      <c r="BH33" s="174"/>
      <c r="BI33" s="174"/>
      <c r="BJ33" s="174"/>
      <c r="BK33" s="175"/>
      <c r="BL33" s="151"/>
    </row>
    <row r="34" spans="1:64" ht="89.25">
      <c r="A34" s="428"/>
      <c r="B34" s="359" t="s">
        <v>30</v>
      </c>
      <c r="C34" s="323" t="s">
        <v>164</v>
      </c>
      <c r="D34" s="14" t="s">
        <v>84</v>
      </c>
      <c r="E34" s="139">
        <v>6</v>
      </c>
      <c r="F34" s="139">
        <v>6</v>
      </c>
      <c r="G34" s="139">
        <v>7</v>
      </c>
      <c r="H34" s="139">
        <v>6</v>
      </c>
      <c r="I34" s="139">
        <v>7</v>
      </c>
      <c r="J34" s="139">
        <v>6</v>
      </c>
      <c r="K34" s="139">
        <v>6</v>
      </c>
      <c r="L34" s="139">
        <v>6</v>
      </c>
      <c r="M34" s="139">
        <v>7</v>
      </c>
      <c r="N34" s="139">
        <v>6</v>
      </c>
      <c r="O34" s="139">
        <v>7</v>
      </c>
      <c r="P34" s="139">
        <v>6</v>
      </c>
      <c r="Q34" s="139">
        <v>6</v>
      </c>
      <c r="R34" s="231"/>
      <c r="S34" s="126"/>
      <c r="T34" s="329"/>
      <c r="U34" s="103"/>
      <c r="V34" s="309"/>
      <c r="W34" s="309"/>
      <c r="X34" s="307">
        <f>SUM(E34:Q34)</f>
        <v>82</v>
      </c>
      <c r="Y34" s="125"/>
      <c r="Z34" s="125"/>
      <c r="AA34" s="125"/>
      <c r="AB34" s="126"/>
      <c r="AC34" s="126"/>
      <c r="AD34" s="126"/>
      <c r="AE34" s="126"/>
      <c r="AF34" s="126"/>
      <c r="AG34" s="126"/>
      <c r="AH34" s="126"/>
      <c r="AI34" s="126"/>
      <c r="AJ34" s="231"/>
      <c r="AK34" s="231"/>
      <c r="AL34" s="231"/>
      <c r="AM34" s="231"/>
      <c r="AN34" s="103"/>
      <c r="AO34" s="309"/>
      <c r="AP34" s="309"/>
      <c r="AQ34" s="166"/>
      <c r="AR34" s="330"/>
      <c r="AS34" s="176"/>
      <c r="AT34" s="176"/>
      <c r="AU34" s="176"/>
      <c r="AV34" s="177"/>
      <c r="AW34" s="177"/>
      <c r="AX34" s="177"/>
      <c r="AY34" s="177"/>
      <c r="AZ34" s="178"/>
      <c r="BA34" s="178"/>
      <c r="BB34" s="174"/>
      <c r="BC34" s="174"/>
      <c r="BD34" s="174"/>
      <c r="BE34" s="174"/>
      <c r="BF34" s="174"/>
      <c r="BG34" s="174"/>
      <c r="BH34" s="174"/>
      <c r="BI34" s="174"/>
      <c r="BJ34" s="174"/>
      <c r="BK34" s="175"/>
      <c r="BL34" s="151"/>
    </row>
    <row r="35" spans="1:64" ht="63.75">
      <c r="A35" s="428"/>
      <c r="B35" s="326" t="s">
        <v>165</v>
      </c>
      <c r="C35" s="323" t="s">
        <v>166</v>
      </c>
      <c r="D35" s="14" t="s">
        <v>84</v>
      </c>
      <c r="E35" s="139">
        <v>4</v>
      </c>
      <c r="F35" s="126">
        <v>4</v>
      </c>
      <c r="G35" s="139">
        <v>3</v>
      </c>
      <c r="H35" s="126">
        <v>4</v>
      </c>
      <c r="I35" s="139">
        <v>3</v>
      </c>
      <c r="J35" s="126">
        <v>4</v>
      </c>
      <c r="K35" s="139">
        <v>5</v>
      </c>
      <c r="L35" s="126">
        <v>4</v>
      </c>
      <c r="M35" s="139">
        <v>3</v>
      </c>
      <c r="N35" s="126">
        <v>3</v>
      </c>
      <c r="O35" s="139">
        <v>3</v>
      </c>
      <c r="P35" s="126">
        <v>3</v>
      </c>
      <c r="Q35" s="139">
        <v>3</v>
      </c>
      <c r="R35" s="231"/>
      <c r="S35" s="126"/>
      <c r="T35" s="329"/>
      <c r="U35" s="103"/>
      <c r="V35" s="309"/>
      <c r="W35" s="309"/>
      <c r="X35" s="307">
        <f>SUM(E35:Q35)</f>
        <v>46</v>
      </c>
      <c r="Y35" s="125"/>
      <c r="Z35" s="125"/>
      <c r="AA35" s="125"/>
      <c r="AB35" s="126"/>
      <c r="AC35" s="126"/>
      <c r="AD35" s="126"/>
      <c r="AE35" s="126"/>
      <c r="AF35" s="126"/>
      <c r="AG35" s="126"/>
      <c r="AH35" s="126"/>
      <c r="AI35" s="126"/>
      <c r="AJ35" s="231"/>
      <c r="AK35" s="231"/>
      <c r="AL35" s="231"/>
      <c r="AM35" s="231"/>
      <c r="AN35" s="103"/>
      <c r="AO35" s="309"/>
      <c r="AP35" s="309"/>
      <c r="AQ35" s="166"/>
      <c r="AR35" s="330"/>
      <c r="AS35" s="176"/>
      <c r="AT35" s="176"/>
      <c r="AU35" s="176"/>
      <c r="AV35" s="177"/>
      <c r="AW35" s="177"/>
      <c r="AX35" s="177"/>
      <c r="AY35" s="177"/>
      <c r="AZ35" s="178"/>
      <c r="BA35" s="178"/>
      <c r="BB35" s="174"/>
      <c r="BC35" s="174"/>
      <c r="BD35" s="174"/>
      <c r="BE35" s="174"/>
      <c r="BF35" s="174"/>
      <c r="BG35" s="174"/>
      <c r="BH35" s="174"/>
      <c r="BI35" s="174"/>
      <c r="BJ35" s="174"/>
      <c r="BK35" s="175"/>
      <c r="BL35" s="151"/>
    </row>
    <row r="36" spans="1:64" ht="38.25">
      <c r="A36" s="428"/>
      <c r="B36" s="326" t="s">
        <v>43</v>
      </c>
      <c r="C36" s="323" t="s">
        <v>70</v>
      </c>
      <c r="D36" s="14" t="s">
        <v>84</v>
      </c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230"/>
      <c r="S36" s="91"/>
      <c r="T36" s="153"/>
      <c r="U36" s="331">
        <v>36</v>
      </c>
      <c r="V36" s="229"/>
      <c r="W36" s="229"/>
      <c r="X36" s="93">
        <f>U36</f>
        <v>36</v>
      </c>
      <c r="Y36" s="112"/>
      <c r="Z36" s="112"/>
      <c r="AA36" s="112"/>
      <c r="AB36" s="91"/>
      <c r="AC36" s="91"/>
      <c r="AD36" s="91"/>
      <c r="AE36" s="91"/>
      <c r="AF36" s="91"/>
      <c r="AG36" s="91"/>
      <c r="AH36" s="91"/>
      <c r="AI36" s="91"/>
      <c r="AJ36" s="230"/>
      <c r="AK36" s="230"/>
      <c r="AL36" s="230"/>
      <c r="AM36" s="230"/>
      <c r="AN36" s="92"/>
      <c r="AO36" s="229"/>
      <c r="AP36" s="229"/>
      <c r="AQ36" s="166"/>
      <c r="AR36" s="328"/>
      <c r="AS36" s="155"/>
      <c r="AT36" s="155"/>
      <c r="AU36" s="155"/>
      <c r="AV36" s="156"/>
      <c r="AW36" s="156"/>
      <c r="AX36" s="156"/>
      <c r="AY36" s="156"/>
      <c r="AZ36" s="157"/>
      <c r="BA36" s="157"/>
      <c r="BB36" s="16"/>
      <c r="BC36" s="16"/>
      <c r="BD36" s="16"/>
      <c r="BE36" s="16"/>
      <c r="BF36" s="16"/>
      <c r="BG36" s="16"/>
      <c r="BH36" s="16"/>
      <c r="BI36" s="16"/>
      <c r="BJ36" s="16"/>
      <c r="BK36" s="158"/>
      <c r="BL36" s="151"/>
    </row>
    <row r="37" spans="1:64" ht="89.25">
      <c r="A37" s="428"/>
      <c r="B37" s="374" t="s">
        <v>32</v>
      </c>
      <c r="C37" s="375" t="s">
        <v>167</v>
      </c>
      <c r="D37" s="14" t="s">
        <v>84</v>
      </c>
      <c r="E37" s="139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231"/>
      <c r="S37" s="126"/>
      <c r="T37" s="329"/>
      <c r="U37" s="333"/>
      <c r="V37" s="309"/>
      <c r="W37" s="309"/>
      <c r="X37" s="307"/>
      <c r="Y37" s="125"/>
      <c r="Z37" s="125"/>
      <c r="AA37" s="125"/>
      <c r="AB37" s="335">
        <f>AB38</f>
        <v>7</v>
      </c>
      <c r="AC37" s="335">
        <v>7</v>
      </c>
      <c r="AD37" s="335">
        <v>8</v>
      </c>
      <c r="AE37" s="335">
        <f>AE38</f>
        <v>7</v>
      </c>
      <c r="AF37" s="335">
        <f>AF38</f>
        <v>8</v>
      </c>
      <c r="AG37" s="335">
        <f>AG38</f>
        <v>7</v>
      </c>
      <c r="AH37" s="335">
        <f>AH38</f>
        <v>7</v>
      </c>
      <c r="AI37" s="335">
        <f>AI38</f>
        <v>7</v>
      </c>
      <c r="AJ37" s="335"/>
      <c r="AK37" s="335"/>
      <c r="AL37" s="335"/>
      <c r="AM37" s="335"/>
      <c r="AN37" s="103">
        <f>AN39</f>
        <v>36</v>
      </c>
      <c r="AO37" s="309"/>
      <c r="AP37" s="309"/>
      <c r="AQ37" s="166">
        <f>SUM(AB37:AN37)</f>
        <v>94</v>
      </c>
      <c r="AR37" s="330"/>
      <c r="AS37" s="176"/>
      <c r="AT37" s="176"/>
      <c r="AU37" s="176"/>
      <c r="AV37" s="177"/>
      <c r="AW37" s="177"/>
      <c r="AX37" s="177"/>
      <c r="AY37" s="177"/>
      <c r="AZ37" s="178"/>
      <c r="BA37" s="178"/>
      <c r="BB37" s="174"/>
      <c r="BC37" s="174"/>
      <c r="BD37" s="174"/>
      <c r="BE37" s="174"/>
      <c r="BF37" s="174"/>
      <c r="BG37" s="174"/>
      <c r="BH37" s="174"/>
      <c r="BI37" s="174"/>
      <c r="BJ37" s="174"/>
      <c r="BK37" s="175"/>
      <c r="BL37" s="151"/>
    </row>
    <row r="38" spans="1:64" ht="89.25">
      <c r="A38" s="428"/>
      <c r="B38" s="376" t="s">
        <v>33</v>
      </c>
      <c r="C38" s="313" t="s">
        <v>168</v>
      </c>
      <c r="D38" s="14" t="s">
        <v>84</v>
      </c>
      <c r="E38" s="139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231"/>
      <c r="S38" s="126"/>
      <c r="T38" s="329"/>
      <c r="U38" s="333"/>
      <c r="V38" s="309"/>
      <c r="W38" s="309"/>
      <c r="X38" s="307"/>
      <c r="Y38" s="125"/>
      <c r="Z38" s="125"/>
      <c r="AA38" s="125"/>
      <c r="AB38" s="126">
        <v>7</v>
      </c>
      <c r="AC38" s="126">
        <v>8</v>
      </c>
      <c r="AD38" s="126">
        <v>7</v>
      </c>
      <c r="AE38" s="126">
        <v>7</v>
      </c>
      <c r="AF38" s="126">
        <v>8</v>
      </c>
      <c r="AG38" s="126">
        <v>7</v>
      </c>
      <c r="AH38" s="126">
        <v>7</v>
      </c>
      <c r="AI38" s="126">
        <v>7</v>
      </c>
      <c r="AJ38" s="231"/>
      <c r="AK38" s="231"/>
      <c r="AL38" s="231"/>
      <c r="AM38" s="231"/>
      <c r="AN38" s="103"/>
      <c r="AO38" s="309"/>
      <c r="AP38" s="309"/>
      <c r="AQ38" s="166">
        <f>SUM(AB38:AI38)</f>
        <v>58</v>
      </c>
      <c r="AR38" s="330"/>
      <c r="AS38" s="176"/>
      <c r="AT38" s="176"/>
      <c r="AU38" s="176"/>
      <c r="AV38" s="177"/>
      <c r="AW38" s="177"/>
      <c r="AX38" s="177"/>
      <c r="AY38" s="177"/>
      <c r="AZ38" s="178"/>
      <c r="BA38" s="178"/>
      <c r="BB38" s="174"/>
      <c r="BC38" s="174"/>
      <c r="BD38" s="174"/>
      <c r="BE38" s="174"/>
      <c r="BF38" s="174"/>
      <c r="BG38" s="174"/>
      <c r="BH38" s="174"/>
      <c r="BI38" s="174"/>
      <c r="BJ38" s="174"/>
      <c r="BK38" s="175"/>
      <c r="BL38" s="151"/>
    </row>
    <row r="39" spans="1:64" ht="38.25">
      <c r="A39" s="428"/>
      <c r="B39" s="336" t="s">
        <v>44</v>
      </c>
      <c r="C39" s="313" t="s">
        <v>70</v>
      </c>
      <c r="D39" s="14" t="s">
        <v>84</v>
      </c>
      <c r="E39" s="139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231"/>
      <c r="S39" s="126"/>
      <c r="T39" s="329"/>
      <c r="U39" s="333"/>
      <c r="V39" s="309"/>
      <c r="W39" s="309"/>
      <c r="X39" s="307"/>
      <c r="Y39" s="125"/>
      <c r="Z39" s="125"/>
      <c r="AA39" s="125"/>
      <c r="AB39" s="126"/>
      <c r="AC39" s="126"/>
      <c r="AD39" s="126"/>
      <c r="AE39" s="126"/>
      <c r="AF39" s="126"/>
      <c r="AG39" s="126"/>
      <c r="AH39" s="126"/>
      <c r="AI39" s="126"/>
      <c r="AJ39" s="231"/>
      <c r="AK39" s="231"/>
      <c r="AL39" s="231"/>
      <c r="AM39" s="231"/>
      <c r="AN39" s="333">
        <v>36</v>
      </c>
      <c r="AO39" s="309"/>
      <c r="AP39" s="309"/>
      <c r="AQ39" s="166">
        <f>AN39</f>
        <v>36</v>
      </c>
      <c r="AR39" s="330"/>
      <c r="AS39" s="176"/>
      <c r="AT39" s="176"/>
      <c r="AU39" s="176"/>
      <c r="AV39" s="177"/>
      <c r="AW39" s="177"/>
      <c r="AX39" s="177"/>
      <c r="AY39" s="177"/>
      <c r="AZ39" s="178"/>
      <c r="BA39" s="178"/>
      <c r="BB39" s="174"/>
      <c r="BC39" s="174"/>
      <c r="BD39" s="174"/>
      <c r="BE39" s="174"/>
      <c r="BF39" s="174"/>
      <c r="BG39" s="174"/>
      <c r="BH39" s="174"/>
      <c r="BI39" s="174"/>
      <c r="BJ39" s="174"/>
      <c r="BK39" s="175"/>
      <c r="BL39" s="151"/>
    </row>
    <row r="40" spans="1:64" ht="13.5" thickBot="1">
      <c r="A40" s="428"/>
      <c r="B40" s="336"/>
      <c r="C40" s="313"/>
      <c r="D40" s="327"/>
      <c r="E40" s="139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231"/>
      <c r="S40" s="126"/>
      <c r="T40" s="329"/>
      <c r="U40" s="97"/>
      <c r="V40" s="309"/>
      <c r="W40" s="309"/>
      <c r="X40" s="134"/>
      <c r="Y40" s="125"/>
      <c r="Z40" s="125"/>
      <c r="AA40" s="125"/>
      <c r="AB40" s="126"/>
      <c r="AC40" s="126"/>
      <c r="AD40" s="126"/>
      <c r="AE40" s="126"/>
      <c r="AF40" s="126"/>
      <c r="AG40" s="126"/>
      <c r="AH40" s="126"/>
      <c r="AI40" s="126"/>
      <c r="AJ40" s="231"/>
      <c r="AK40" s="231"/>
      <c r="AL40" s="231"/>
      <c r="AM40" s="231"/>
      <c r="AN40" s="97"/>
      <c r="AO40" s="309"/>
      <c r="AP40" s="309"/>
      <c r="AQ40" s="166"/>
      <c r="AR40" s="330"/>
      <c r="AS40" s="176"/>
      <c r="AT40" s="176"/>
      <c r="AU40" s="176"/>
      <c r="AV40" s="177"/>
      <c r="AW40" s="177"/>
      <c r="AX40" s="177"/>
      <c r="AY40" s="177"/>
      <c r="AZ40" s="178"/>
      <c r="BA40" s="178"/>
      <c r="BB40" s="174"/>
      <c r="BC40" s="174"/>
      <c r="BD40" s="174"/>
      <c r="BE40" s="174"/>
      <c r="BF40" s="174"/>
      <c r="BG40" s="174"/>
      <c r="BH40" s="174"/>
      <c r="BI40" s="174"/>
      <c r="BJ40" s="174"/>
      <c r="BK40" s="175"/>
      <c r="BL40" s="151"/>
    </row>
    <row r="41" spans="1:64" ht="51.75" thickBot="1">
      <c r="A41" s="428"/>
      <c r="B41" s="179" t="s">
        <v>35</v>
      </c>
      <c r="C41" s="24" t="s">
        <v>52</v>
      </c>
      <c r="D41" s="248" t="s">
        <v>84</v>
      </c>
      <c r="E41" s="180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2"/>
      <c r="S41" s="181"/>
      <c r="T41" s="240"/>
      <c r="U41" s="242"/>
      <c r="V41" s="183"/>
      <c r="W41" s="183"/>
      <c r="X41" s="184"/>
      <c r="Y41" s="185"/>
      <c r="Z41" s="185"/>
      <c r="AA41" s="185"/>
      <c r="AB41" s="181"/>
      <c r="AC41" s="181"/>
      <c r="AD41" s="181"/>
      <c r="AE41" s="181"/>
      <c r="AF41" s="181"/>
      <c r="AG41" s="181"/>
      <c r="AH41" s="181"/>
      <c r="AI41" s="181"/>
      <c r="AJ41" s="182"/>
      <c r="AK41" s="182"/>
      <c r="AL41" s="182"/>
      <c r="AM41" s="182"/>
      <c r="AN41" s="97"/>
      <c r="AO41" s="183"/>
      <c r="AP41" s="183"/>
      <c r="AQ41" s="184"/>
      <c r="AR41" s="186" t="s">
        <v>103</v>
      </c>
      <c r="AS41" s="186" t="s">
        <v>103</v>
      </c>
      <c r="AT41" s="186" t="s">
        <v>103</v>
      </c>
      <c r="AU41" s="186" t="s">
        <v>103</v>
      </c>
      <c r="AV41" s="187"/>
      <c r="AW41" s="187"/>
      <c r="AX41" s="187"/>
      <c r="AY41" s="187"/>
      <c r="AZ41" s="188"/>
      <c r="BA41" s="188"/>
      <c r="BB41" s="181"/>
      <c r="BC41" s="181"/>
      <c r="BD41" s="181"/>
      <c r="BE41" s="181"/>
      <c r="BF41" s="181"/>
      <c r="BG41" s="181"/>
      <c r="BH41" s="181"/>
      <c r="BI41" s="181"/>
      <c r="BJ41" s="181"/>
      <c r="BK41" s="182"/>
      <c r="BL41" s="189"/>
    </row>
    <row r="42" spans="1:64" ht="12.75">
      <c r="A42" s="428"/>
      <c r="B42" s="464" t="s">
        <v>53</v>
      </c>
      <c r="C42" s="464"/>
      <c r="D42" s="465"/>
      <c r="E42" s="190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2"/>
      <c r="S42" s="191"/>
      <c r="T42" s="241"/>
      <c r="U42" s="98"/>
      <c r="V42" s="193"/>
      <c r="W42" s="193"/>
      <c r="X42" s="194"/>
      <c r="Y42" s="195"/>
      <c r="Z42" s="195"/>
      <c r="AA42" s="195"/>
      <c r="AB42" s="191"/>
      <c r="AC42" s="191"/>
      <c r="AD42" s="191"/>
      <c r="AE42" s="191"/>
      <c r="AF42" s="191"/>
      <c r="AG42" s="191"/>
      <c r="AH42" s="191"/>
      <c r="AI42" s="191"/>
      <c r="AJ42" s="192"/>
      <c r="AK42" s="192"/>
      <c r="AL42" s="192"/>
      <c r="AM42" s="192"/>
      <c r="AN42" s="98"/>
      <c r="AO42" s="193"/>
      <c r="AP42" s="193"/>
      <c r="AQ42" s="194"/>
      <c r="AR42" s="196"/>
      <c r="AS42" s="196"/>
      <c r="AT42" s="196"/>
      <c r="AU42" s="196"/>
      <c r="AV42" s="197"/>
      <c r="AW42" s="197"/>
      <c r="AX42" s="197"/>
      <c r="AY42" s="197"/>
      <c r="AZ42" s="198"/>
      <c r="BA42" s="198"/>
      <c r="BB42" s="191"/>
      <c r="BC42" s="191"/>
      <c r="BD42" s="191"/>
      <c r="BE42" s="191"/>
      <c r="BF42" s="191"/>
      <c r="BG42" s="191"/>
      <c r="BH42" s="191"/>
      <c r="BI42" s="191"/>
      <c r="BJ42" s="191"/>
      <c r="BK42" s="192"/>
      <c r="BL42" s="199"/>
    </row>
    <row r="43" spans="1:64" ht="12.75">
      <c r="A43" s="428"/>
      <c r="B43" s="466" t="s">
        <v>89</v>
      </c>
      <c r="C43" s="467"/>
      <c r="D43" s="468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58"/>
      <c r="S43" s="16"/>
      <c r="T43" s="239"/>
      <c r="U43" s="103"/>
      <c r="V43" s="154"/>
      <c r="W43" s="154"/>
      <c r="X43" s="163"/>
      <c r="Y43" s="21"/>
      <c r="Z43" s="21"/>
      <c r="AA43" s="21"/>
      <c r="AB43" s="16"/>
      <c r="AC43" s="16"/>
      <c r="AD43" s="16"/>
      <c r="AE43" s="16"/>
      <c r="AF43" s="16"/>
      <c r="AG43" s="16"/>
      <c r="AH43" s="16"/>
      <c r="AI43" s="16"/>
      <c r="AJ43" s="158"/>
      <c r="AK43" s="158"/>
      <c r="AL43" s="158"/>
      <c r="AM43" s="158"/>
      <c r="AN43" s="92"/>
      <c r="AO43" s="154"/>
      <c r="AP43" s="154"/>
      <c r="AQ43" s="163"/>
      <c r="AR43" s="155"/>
      <c r="AS43" s="155"/>
      <c r="AT43" s="155"/>
      <c r="AU43" s="155"/>
      <c r="AV43" s="200" t="s">
        <v>104</v>
      </c>
      <c r="AW43" s="200" t="s">
        <v>104</v>
      </c>
      <c r="AX43" s="200" t="s">
        <v>104</v>
      </c>
      <c r="AY43" s="200" t="s">
        <v>104</v>
      </c>
      <c r="AZ43" s="157"/>
      <c r="BA43" s="157"/>
      <c r="BB43" s="16"/>
      <c r="BC43" s="16"/>
      <c r="BD43" s="16"/>
      <c r="BE43" s="16"/>
      <c r="BF43" s="16"/>
      <c r="BG43" s="16"/>
      <c r="BH43" s="16"/>
      <c r="BI43" s="16"/>
      <c r="BJ43" s="16"/>
      <c r="BK43" s="158"/>
      <c r="BL43" s="201"/>
    </row>
    <row r="44" spans="1:64" ht="13.5" thickBot="1">
      <c r="A44" s="428"/>
      <c r="B44" s="469" t="s">
        <v>90</v>
      </c>
      <c r="C44" s="469"/>
      <c r="D44" s="470"/>
      <c r="E44" s="190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2"/>
      <c r="S44" s="191"/>
      <c r="T44" s="241"/>
      <c r="U44" s="97"/>
      <c r="V44" s="193"/>
      <c r="W44" s="193"/>
      <c r="X44" s="194"/>
      <c r="Y44" s="195"/>
      <c r="Z44" s="195"/>
      <c r="AA44" s="195"/>
      <c r="AB44" s="191"/>
      <c r="AC44" s="191"/>
      <c r="AD44" s="191"/>
      <c r="AE44" s="191"/>
      <c r="AF44" s="191"/>
      <c r="AG44" s="191"/>
      <c r="AH44" s="191"/>
      <c r="AI44" s="191"/>
      <c r="AJ44" s="192"/>
      <c r="AK44" s="192"/>
      <c r="AL44" s="192"/>
      <c r="AM44" s="192"/>
      <c r="AN44" s="97"/>
      <c r="AO44" s="193"/>
      <c r="AP44" s="193"/>
      <c r="AQ44" s="194"/>
      <c r="AR44" s="196"/>
      <c r="AS44" s="196"/>
      <c r="AT44" s="196"/>
      <c r="AU44" s="196"/>
      <c r="AV44" s="197"/>
      <c r="AW44" s="197"/>
      <c r="AX44" s="197"/>
      <c r="AY44" s="197"/>
      <c r="AZ44" s="471" t="s">
        <v>105</v>
      </c>
      <c r="BA44" s="472"/>
      <c r="BB44" s="191"/>
      <c r="BC44" s="191"/>
      <c r="BD44" s="191"/>
      <c r="BE44" s="191"/>
      <c r="BF44" s="191"/>
      <c r="BG44" s="191"/>
      <c r="BH44" s="191"/>
      <c r="BI44" s="191"/>
      <c r="BJ44" s="191"/>
      <c r="BK44" s="192"/>
      <c r="BL44" s="247"/>
    </row>
    <row r="45" spans="1:64" ht="12.75">
      <c r="A45" s="428"/>
      <c r="B45" s="422" t="s">
        <v>86</v>
      </c>
      <c r="C45" s="423"/>
      <c r="D45" s="424"/>
      <c r="E45" s="129">
        <f aca="true" t="shared" si="18" ref="E45:Q45">SUM(E8,E12,E14)</f>
        <v>36</v>
      </c>
      <c r="F45" s="129">
        <f t="shared" si="18"/>
        <v>36</v>
      </c>
      <c r="G45" s="129">
        <f t="shared" si="18"/>
        <v>36</v>
      </c>
      <c r="H45" s="129">
        <f t="shared" si="18"/>
        <v>36</v>
      </c>
      <c r="I45" s="129">
        <f t="shared" si="18"/>
        <v>36</v>
      </c>
      <c r="J45" s="129">
        <f t="shared" si="18"/>
        <v>36</v>
      </c>
      <c r="K45" s="129">
        <f t="shared" si="18"/>
        <v>36</v>
      </c>
      <c r="L45" s="129">
        <f t="shared" si="18"/>
        <v>36</v>
      </c>
      <c r="M45" s="129">
        <f t="shared" si="18"/>
        <v>36</v>
      </c>
      <c r="N45" s="129">
        <f t="shared" si="18"/>
        <v>36</v>
      </c>
      <c r="O45" s="129">
        <f t="shared" si="18"/>
        <v>36</v>
      </c>
      <c r="P45" s="129">
        <f t="shared" si="18"/>
        <v>36</v>
      </c>
      <c r="Q45" s="129">
        <f t="shared" si="18"/>
        <v>36</v>
      </c>
      <c r="R45" s="202"/>
      <c r="S45" s="237"/>
      <c r="T45" s="202"/>
      <c r="U45" s="98"/>
      <c r="V45" s="245">
        <f>SUM(V8,V12,V14)</f>
        <v>0</v>
      </c>
      <c r="W45" s="246">
        <f>SUM(W8,W12,W14)</f>
        <v>0</v>
      </c>
      <c r="X45" s="204">
        <f>SUM(E45:T45,V45:W45)</f>
        <v>468</v>
      </c>
      <c r="Y45" s="205"/>
      <c r="Z45" s="205"/>
      <c r="AA45" s="235"/>
      <c r="AB45" s="129">
        <f aca="true" t="shared" si="19" ref="AB45:AM45">SUM(AB8,AB12,AB14)</f>
        <v>36</v>
      </c>
      <c r="AC45" s="129">
        <f t="shared" si="19"/>
        <v>36</v>
      </c>
      <c r="AD45" s="129">
        <f t="shared" si="19"/>
        <v>36</v>
      </c>
      <c r="AE45" s="129">
        <f t="shared" si="19"/>
        <v>36</v>
      </c>
      <c r="AF45" s="129">
        <f t="shared" si="19"/>
        <v>36</v>
      </c>
      <c r="AG45" s="129">
        <f t="shared" si="19"/>
        <v>36</v>
      </c>
      <c r="AH45" s="129">
        <f t="shared" si="19"/>
        <v>36</v>
      </c>
      <c r="AI45" s="129">
        <f t="shared" si="19"/>
        <v>36</v>
      </c>
      <c r="AJ45" s="202">
        <f t="shared" si="19"/>
        <v>0</v>
      </c>
      <c r="AK45" s="237">
        <f t="shared" si="19"/>
        <v>0</v>
      </c>
      <c r="AL45" s="237">
        <f t="shared" si="19"/>
        <v>0</v>
      </c>
      <c r="AM45" s="202">
        <f t="shared" si="19"/>
        <v>0</v>
      </c>
      <c r="AN45" s="98"/>
      <c r="AO45" s="203">
        <f>SUM(AO8,AO12,AO14)</f>
        <v>0</v>
      </c>
      <c r="AP45" s="203">
        <f>SUM(AP8,AP12,AP14)</f>
        <v>0</v>
      </c>
      <c r="AQ45" s="204">
        <f>SUM(AB45:AM45,AO45:AP45)</f>
        <v>288</v>
      </c>
      <c r="AR45" s="206"/>
      <c r="AS45" s="206"/>
      <c r="AT45" s="206"/>
      <c r="AU45" s="206"/>
      <c r="AV45" s="207"/>
      <c r="AW45" s="207"/>
      <c r="AX45" s="207"/>
      <c r="AY45" s="207"/>
      <c r="AZ45" s="208"/>
      <c r="BA45" s="208"/>
      <c r="BB45" s="209"/>
      <c r="BC45" s="209"/>
      <c r="BD45" s="209"/>
      <c r="BE45" s="209"/>
      <c r="BF45" s="209"/>
      <c r="BG45" s="209"/>
      <c r="BH45" s="209"/>
      <c r="BI45" s="209"/>
      <c r="BJ45" s="209"/>
      <c r="BK45" s="210"/>
      <c r="BL45" s="172">
        <f>SUM(X45,AQ45)</f>
        <v>756</v>
      </c>
    </row>
  </sheetData>
  <sheetProtection/>
  <mergeCells count="99">
    <mergeCell ref="B43:D43"/>
    <mergeCell ref="B44:D44"/>
    <mergeCell ref="AZ44:BA44"/>
    <mergeCell ref="B45:D45"/>
    <mergeCell ref="BG20:BG21"/>
    <mergeCell ref="BH20:BH21"/>
    <mergeCell ref="BI20:BI21"/>
    <mergeCell ref="BJ20:BJ21"/>
    <mergeCell ref="BK20:BK21"/>
    <mergeCell ref="BL20:BL21"/>
    <mergeCell ref="BA20:BA21"/>
    <mergeCell ref="BB20:BB21"/>
    <mergeCell ref="BC20:BC21"/>
    <mergeCell ref="BD20:BD21"/>
    <mergeCell ref="BE20:BE21"/>
    <mergeCell ref="BF20:BF21"/>
    <mergeCell ref="AU20:AU21"/>
    <mergeCell ref="AV20:AV21"/>
    <mergeCell ref="AW20:AW21"/>
    <mergeCell ref="AX20:AX21"/>
    <mergeCell ref="AY20:AY21"/>
    <mergeCell ref="AZ20:AZ21"/>
    <mergeCell ref="AO20:AO21"/>
    <mergeCell ref="AP20:AP21"/>
    <mergeCell ref="AQ20:AQ21"/>
    <mergeCell ref="AR20:AR21"/>
    <mergeCell ref="AS20:AS21"/>
    <mergeCell ref="AT20:AT21"/>
    <mergeCell ref="AI20:AI21"/>
    <mergeCell ref="AJ20:AJ21"/>
    <mergeCell ref="AK20:AK21"/>
    <mergeCell ref="AL20:AL21"/>
    <mergeCell ref="AM20:AM21"/>
    <mergeCell ref="AN20:AN21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E20:E21"/>
    <mergeCell ref="F20:F21"/>
    <mergeCell ref="G20:G21"/>
    <mergeCell ref="H20:H21"/>
    <mergeCell ref="I20:I21"/>
    <mergeCell ref="J20:J21"/>
    <mergeCell ref="BL3:BL7"/>
    <mergeCell ref="E4:BK4"/>
    <mergeCell ref="U5:V5"/>
    <mergeCell ref="AA5:AB5"/>
    <mergeCell ref="AM5:AN5"/>
    <mergeCell ref="E6:BK6"/>
    <mergeCell ref="AA7:AB7"/>
    <mergeCell ref="AM7:AN7"/>
    <mergeCell ref="B42:D42"/>
    <mergeCell ref="V3:W3"/>
    <mergeCell ref="Z3:AD3"/>
    <mergeCell ref="AF3:AH3"/>
    <mergeCell ref="AJ3:AM3"/>
    <mergeCell ref="AT3:AW3"/>
    <mergeCell ref="B20:B21"/>
    <mergeCell ref="C20:C21"/>
    <mergeCell ref="D20:D21"/>
    <mergeCell ref="B26:B27"/>
    <mergeCell ref="C26:C27"/>
    <mergeCell ref="B28:B29"/>
    <mergeCell ref="C28:C29"/>
    <mergeCell ref="B24:B25"/>
    <mergeCell ref="C24:C25"/>
    <mergeCell ref="A8:A45"/>
    <mergeCell ref="AY3:BA3"/>
    <mergeCell ref="BC3:BF3"/>
    <mergeCell ref="BG3:BJ3"/>
    <mergeCell ref="N3:Q3"/>
    <mergeCell ref="S3:T3"/>
    <mergeCell ref="A3:A7"/>
    <mergeCell ref="B3:B7"/>
    <mergeCell ref="C3:C7"/>
    <mergeCell ref="D3:D7"/>
    <mergeCell ref="F3:H3"/>
    <mergeCell ref="J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priem05</dc:creator>
  <cp:keywords/>
  <dc:description/>
  <cp:lastModifiedBy>MameevaOV</cp:lastModifiedBy>
  <cp:lastPrinted>2018-10-31T19:45:14Z</cp:lastPrinted>
  <dcterms:created xsi:type="dcterms:W3CDTF">2015-06-16T06:40:38Z</dcterms:created>
  <dcterms:modified xsi:type="dcterms:W3CDTF">2019-03-03T13:52:34Z</dcterms:modified>
  <cp:category/>
  <cp:version/>
  <cp:contentType/>
  <cp:contentStatus/>
</cp:coreProperties>
</file>