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УМК-2020\54.01.20. Графический дизайнер_2019\"/>
    </mc:Choice>
  </mc:AlternateContent>
  <bookViews>
    <workbookView xWindow="0" yWindow="0" windowWidth="25110" windowHeight="11865" tabRatio="870" activeTab="2"/>
  </bookViews>
  <sheets>
    <sheet name="1 курс" sheetId="13" r:id="rId1"/>
    <sheet name="2 курс" sheetId="15" r:id="rId2"/>
    <sheet name="Лист1" sheetId="16" r:id="rId3"/>
  </sheets>
  <definedNames>
    <definedName name="_xlnm.Print_Titles" localSheetId="0">'1 курс'!$3:$7</definedName>
  </definedNames>
  <calcPr calcId="162913" iterateDelta="1E-4"/>
</workbook>
</file>

<file path=xl/calcChain.xml><?xml version="1.0" encoding="utf-8"?>
<calcChain xmlns="http://schemas.openxmlformats.org/spreadsheetml/2006/main">
  <c r="Q20" i="15" l="1"/>
  <c r="R20" i="15"/>
  <c r="Q21" i="15"/>
  <c r="R21" i="15"/>
  <c r="Q38" i="15"/>
  <c r="R38" i="15"/>
  <c r="Q39" i="15"/>
  <c r="R39" i="15"/>
  <c r="Q45" i="15"/>
  <c r="R45" i="15"/>
  <c r="Q46" i="15"/>
  <c r="R46" i="15"/>
  <c r="F45" i="15"/>
  <c r="G45" i="15"/>
  <c r="H45" i="15"/>
  <c r="I45" i="15"/>
  <c r="J45" i="15"/>
  <c r="K45" i="15"/>
  <c r="L45" i="15"/>
  <c r="M45" i="15"/>
  <c r="N45" i="15"/>
  <c r="O45" i="15"/>
  <c r="P45" i="15"/>
  <c r="F46" i="15"/>
  <c r="G46" i="15"/>
  <c r="H46" i="15"/>
  <c r="I46" i="15"/>
  <c r="J46" i="15"/>
  <c r="K46" i="15"/>
  <c r="L46" i="15"/>
  <c r="M46" i="15"/>
  <c r="N46" i="15"/>
  <c r="O46" i="15"/>
  <c r="P46" i="15"/>
  <c r="E46" i="15"/>
  <c r="E45" i="15"/>
  <c r="F39" i="15"/>
  <c r="G39" i="15"/>
  <c r="H39" i="15"/>
  <c r="I39" i="15"/>
  <c r="J39" i="15"/>
  <c r="K39" i="15"/>
  <c r="L39" i="15"/>
  <c r="M39" i="15"/>
  <c r="N39" i="15"/>
  <c r="O39" i="15"/>
  <c r="P39" i="15"/>
  <c r="E39" i="15"/>
  <c r="F38" i="15"/>
  <c r="G38" i="15"/>
  <c r="H38" i="15"/>
  <c r="I38" i="15"/>
  <c r="J38" i="15"/>
  <c r="K38" i="15"/>
  <c r="L38" i="15"/>
  <c r="M38" i="15"/>
  <c r="N38" i="15"/>
  <c r="O38" i="15"/>
  <c r="P38" i="15"/>
  <c r="E38" i="15"/>
  <c r="F21" i="15"/>
  <c r="F19" i="15" s="1"/>
  <c r="G21" i="15"/>
  <c r="H21" i="15"/>
  <c r="H19" i="15" s="1"/>
  <c r="I21" i="15"/>
  <c r="J21" i="15"/>
  <c r="K21" i="15"/>
  <c r="L21" i="15"/>
  <c r="L19" i="15" s="1"/>
  <c r="M21" i="15"/>
  <c r="N21" i="15"/>
  <c r="O21" i="15"/>
  <c r="P21" i="15"/>
  <c r="P19" i="15" s="1"/>
  <c r="E21" i="15"/>
  <c r="E19" i="15" s="1"/>
  <c r="F20" i="15"/>
  <c r="G20" i="15"/>
  <c r="H20" i="15"/>
  <c r="I20" i="15"/>
  <c r="J20" i="15"/>
  <c r="K20" i="15"/>
  <c r="L20" i="15"/>
  <c r="M20" i="15"/>
  <c r="N20" i="15"/>
  <c r="N18" i="15" s="1"/>
  <c r="O20" i="15"/>
  <c r="P20" i="15"/>
  <c r="E20" i="15"/>
  <c r="E18" i="15" s="1"/>
  <c r="F10" i="15"/>
  <c r="G10" i="15"/>
  <c r="H10" i="15"/>
  <c r="I10" i="15"/>
  <c r="J10" i="15"/>
  <c r="K10" i="15"/>
  <c r="L10" i="15"/>
  <c r="M10" i="15"/>
  <c r="N10" i="15"/>
  <c r="O10" i="15"/>
  <c r="P10" i="15"/>
  <c r="F11" i="15"/>
  <c r="G11" i="15"/>
  <c r="H11" i="15"/>
  <c r="I11" i="15"/>
  <c r="J11" i="15"/>
  <c r="K11" i="15"/>
  <c r="L11" i="15"/>
  <c r="M11" i="15"/>
  <c r="N11" i="15"/>
  <c r="O11" i="15"/>
  <c r="P11" i="15"/>
  <c r="E10" i="15"/>
  <c r="E8" i="15" s="1"/>
  <c r="E56" i="15" s="1"/>
  <c r="Y10" i="15"/>
  <c r="Y11" i="15"/>
  <c r="Y20" i="15"/>
  <c r="Y21" i="15"/>
  <c r="Y38" i="15"/>
  <c r="Y39" i="15"/>
  <c r="Y45" i="15"/>
  <c r="Y46" i="15"/>
  <c r="AA11" i="15"/>
  <c r="AB11" i="15"/>
  <c r="AC11" i="15"/>
  <c r="AD11" i="15"/>
  <c r="AE11" i="15"/>
  <c r="AF11" i="15"/>
  <c r="AG11" i="15"/>
  <c r="AH11" i="15"/>
  <c r="AI11" i="15"/>
  <c r="AJ11" i="15"/>
  <c r="AK11" i="15"/>
  <c r="AL11" i="15"/>
  <c r="AM11" i="15"/>
  <c r="Z11" i="15"/>
  <c r="AA10" i="15"/>
  <c r="AB10" i="15"/>
  <c r="AC10" i="15"/>
  <c r="AD10" i="15"/>
  <c r="AE10" i="15"/>
  <c r="AF10" i="15"/>
  <c r="AG10" i="15"/>
  <c r="AH10" i="15"/>
  <c r="AI10" i="15"/>
  <c r="AJ10" i="15"/>
  <c r="AK10" i="15"/>
  <c r="AL10" i="15"/>
  <c r="AM10" i="15"/>
  <c r="Z10" i="15"/>
  <c r="AB19" i="15"/>
  <c r="AP19" i="15"/>
  <c r="AQ19" i="15"/>
  <c r="AR19" i="15"/>
  <c r="AS19" i="15"/>
  <c r="AT19" i="15"/>
  <c r="AU19" i="15"/>
  <c r="AV19" i="15"/>
  <c r="AW19" i="15"/>
  <c r="AI18" i="15"/>
  <c r="AQ20" i="15"/>
  <c r="AR20" i="15"/>
  <c r="AS20" i="15"/>
  <c r="AT20" i="15"/>
  <c r="AU20" i="15"/>
  <c r="AV20" i="15"/>
  <c r="AW20" i="15"/>
  <c r="AP20" i="15"/>
  <c r="AA21" i="15"/>
  <c r="AB21" i="15"/>
  <c r="AC21" i="15"/>
  <c r="AC19" i="15" s="1"/>
  <c r="AD21" i="15"/>
  <c r="AE21" i="15"/>
  <c r="AF21" i="15"/>
  <c r="AG21" i="15"/>
  <c r="AG19" i="15" s="1"/>
  <c r="AH21" i="15"/>
  <c r="AI21" i="15"/>
  <c r="AJ21" i="15"/>
  <c r="AK21" i="15"/>
  <c r="AL21" i="15"/>
  <c r="AM21" i="15"/>
  <c r="Z21" i="15"/>
  <c r="AA20" i="15"/>
  <c r="AB20" i="15"/>
  <c r="AC20" i="15"/>
  <c r="AD20" i="15"/>
  <c r="AE20" i="15"/>
  <c r="AF20" i="15"/>
  <c r="AG20" i="15"/>
  <c r="AH20" i="15"/>
  <c r="AH18" i="15" s="1"/>
  <c r="AH8" i="15" s="1"/>
  <c r="AH56" i="15" s="1"/>
  <c r="AI20" i="15"/>
  <c r="AJ20" i="15"/>
  <c r="AK20" i="15"/>
  <c r="AL20" i="15"/>
  <c r="AM20" i="15"/>
  <c r="Z20" i="15"/>
  <c r="AQ38" i="15"/>
  <c r="AR38" i="15"/>
  <c r="AS38" i="15"/>
  <c r="AT38" i="15"/>
  <c r="AU38" i="15"/>
  <c r="AV38" i="15"/>
  <c r="AW38" i="15"/>
  <c r="AP38" i="15"/>
  <c r="AQ45" i="15"/>
  <c r="AR45" i="15"/>
  <c r="AS45" i="15"/>
  <c r="AT45" i="15"/>
  <c r="AU45" i="15"/>
  <c r="AV45" i="15"/>
  <c r="AW45" i="15"/>
  <c r="AP45" i="15"/>
  <c r="AA39" i="15"/>
  <c r="AB39" i="15"/>
  <c r="AC39" i="15"/>
  <c r="AD39" i="15"/>
  <c r="AE39" i="15"/>
  <c r="AF39" i="15"/>
  <c r="AG39" i="15"/>
  <c r="AH39" i="15"/>
  <c r="AI39" i="15"/>
  <c r="AJ39" i="15"/>
  <c r="AK39" i="15"/>
  <c r="AL39" i="15"/>
  <c r="AM39" i="15"/>
  <c r="Z39" i="15"/>
  <c r="AA38" i="15"/>
  <c r="AB38" i="15"/>
  <c r="AC38" i="15"/>
  <c r="AD38" i="15"/>
  <c r="AE38" i="15"/>
  <c r="AF38" i="15"/>
  <c r="AG38" i="15"/>
  <c r="AH38" i="15"/>
  <c r="AI38" i="15"/>
  <c r="AJ38" i="15"/>
  <c r="AK38" i="15"/>
  <c r="AL38" i="15"/>
  <c r="AM38" i="15"/>
  <c r="Z38" i="15"/>
  <c r="AO12" i="15"/>
  <c r="AO13" i="15"/>
  <c r="AO14" i="15"/>
  <c r="AO15" i="15"/>
  <c r="AO16" i="15"/>
  <c r="AO17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40" i="15"/>
  <c r="AO41" i="15"/>
  <c r="AO42" i="15"/>
  <c r="AO43" i="15"/>
  <c r="AO44" i="15"/>
  <c r="AO47" i="15"/>
  <c r="AO48" i="15"/>
  <c r="AO49" i="15"/>
  <c r="AO50" i="15"/>
  <c r="AO51" i="15"/>
  <c r="AA46" i="15"/>
  <c r="AB46" i="15"/>
  <c r="AC46" i="15"/>
  <c r="AD46" i="15"/>
  <c r="AE46" i="15"/>
  <c r="AF46" i="15"/>
  <c r="AG46" i="15"/>
  <c r="AH46" i="15"/>
  <c r="AI46" i="15"/>
  <c r="AJ46" i="15"/>
  <c r="AK46" i="15"/>
  <c r="AL46" i="15"/>
  <c r="AL19" i="15" s="1"/>
  <c r="AM46" i="15"/>
  <c r="Z46" i="15"/>
  <c r="AA45" i="15"/>
  <c r="AB45" i="15"/>
  <c r="AC45" i="15"/>
  <c r="AD45" i="15"/>
  <c r="AE45" i="15"/>
  <c r="AF45" i="15"/>
  <c r="AG45" i="15"/>
  <c r="AH45" i="15"/>
  <c r="AI45" i="15"/>
  <c r="AJ45" i="15"/>
  <c r="AK45" i="15"/>
  <c r="AL45" i="15"/>
  <c r="AM45" i="15"/>
  <c r="Z45" i="15"/>
  <c r="L18" i="15"/>
  <c r="S46" i="15"/>
  <c r="T46" i="15"/>
  <c r="S45" i="15"/>
  <c r="T45" i="15"/>
  <c r="S39" i="15"/>
  <c r="T39" i="15"/>
  <c r="S38" i="15"/>
  <c r="T38" i="15"/>
  <c r="S21" i="15"/>
  <c r="S19" i="15" s="1"/>
  <c r="T21" i="15"/>
  <c r="T19" i="15" s="1"/>
  <c r="S20" i="15"/>
  <c r="S18" i="15" s="1"/>
  <c r="S56" i="15" s="1"/>
  <c r="S58" i="15" s="1"/>
  <c r="T20" i="15"/>
  <c r="T18" i="15" s="1"/>
  <c r="T56" i="15" s="1"/>
  <c r="T58" i="15" s="1"/>
  <c r="E11" i="15"/>
  <c r="V51" i="15"/>
  <c r="V44" i="15"/>
  <c r="BJ44" i="15" s="1"/>
  <c r="V47" i="15"/>
  <c r="V48" i="15"/>
  <c r="BJ48" i="15" s="1"/>
  <c r="V49" i="15"/>
  <c r="BJ49" i="15" s="1"/>
  <c r="V50" i="15"/>
  <c r="BJ50" i="15" s="1"/>
  <c r="V36" i="15"/>
  <c r="BJ36" i="15" s="1"/>
  <c r="V34" i="15"/>
  <c r="BJ34" i="15" s="1"/>
  <c r="V35" i="15"/>
  <c r="BJ35" i="15" s="1"/>
  <c r="V24" i="15"/>
  <c r="V25" i="15"/>
  <c r="BJ25" i="15" s="1"/>
  <c r="V26" i="15"/>
  <c r="BJ26" i="15" s="1"/>
  <c r="V27" i="15"/>
  <c r="BJ27" i="15" s="1"/>
  <c r="V28" i="15"/>
  <c r="V29" i="15"/>
  <c r="BJ29" i="15" s="1"/>
  <c r="V30" i="15"/>
  <c r="BJ30" i="15" s="1"/>
  <c r="V31" i="15"/>
  <c r="BJ31" i="15" s="1"/>
  <c r="V32" i="15"/>
  <c r="V33" i="15"/>
  <c r="BJ33" i="15" s="1"/>
  <c r="V14" i="15"/>
  <c r="BJ14" i="15" s="1"/>
  <c r="V15" i="15"/>
  <c r="BJ15" i="15" s="1"/>
  <c r="Y11" i="13"/>
  <c r="Y10" i="13"/>
  <c r="Y31" i="13"/>
  <c r="Y30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Y41" i="13"/>
  <c r="Y9" i="13" s="1"/>
  <c r="Y73" i="13" s="1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Y40" i="13"/>
  <c r="Y8" i="13" s="1"/>
  <c r="Y72" i="13" s="1"/>
  <c r="Y60" i="13"/>
  <c r="AR10" i="13"/>
  <c r="AS10" i="13"/>
  <c r="AT10" i="13"/>
  <c r="AU10" i="13"/>
  <c r="AR11" i="13"/>
  <c r="AS11" i="13"/>
  <c r="AT11" i="13"/>
  <c r="AU11" i="13"/>
  <c r="AR30" i="13"/>
  <c r="AS30" i="13"/>
  <c r="AT30" i="13"/>
  <c r="AT28" i="13" s="1"/>
  <c r="AU30" i="13"/>
  <c r="AR31" i="13"/>
  <c r="AS31" i="13"/>
  <c r="AT31" i="13"/>
  <c r="AT29" i="13" s="1"/>
  <c r="AU31" i="13"/>
  <c r="AS40" i="13"/>
  <c r="AT40" i="13"/>
  <c r="AU40" i="13"/>
  <c r="AS41" i="13"/>
  <c r="AT41" i="13"/>
  <c r="AU41" i="13"/>
  <c r="AR56" i="13"/>
  <c r="AS56" i="13"/>
  <c r="AT56" i="13"/>
  <c r="AU56" i="13"/>
  <c r="AR57" i="13"/>
  <c r="AS57" i="13"/>
  <c r="AT57" i="13"/>
  <c r="AU57" i="13"/>
  <c r="AR60" i="13"/>
  <c r="AS60" i="13"/>
  <c r="AT60" i="13"/>
  <c r="AU60" i="13"/>
  <c r="AR61" i="13"/>
  <c r="AS61" i="13"/>
  <c r="AT61" i="13"/>
  <c r="AU61" i="13"/>
  <c r="BH66" i="13"/>
  <c r="BH67" i="13"/>
  <c r="BH68" i="13"/>
  <c r="BH69" i="13"/>
  <c r="AW66" i="13"/>
  <c r="AW67" i="13"/>
  <c r="AW68" i="13"/>
  <c r="AW69" i="13"/>
  <c r="V66" i="13"/>
  <c r="V67" i="13"/>
  <c r="V68" i="13"/>
  <c r="V69" i="13"/>
  <c r="P40" i="13"/>
  <c r="S60" i="13"/>
  <c r="T60" i="13"/>
  <c r="S61" i="13"/>
  <c r="T61" i="13"/>
  <c r="S56" i="13"/>
  <c r="T56" i="13"/>
  <c r="S57" i="13"/>
  <c r="T57" i="13"/>
  <c r="S40" i="13"/>
  <c r="T40" i="13"/>
  <c r="S41" i="13"/>
  <c r="T41" i="13"/>
  <c r="S30" i="13"/>
  <c r="T30" i="13"/>
  <c r="S31" i="13"/>
  <c r="T31" i="13"/>
  <c r="S10" i="13"/>
  <c r="T10" i="13"/>
  <c r="T8" i="13" s="1"/>
  <c r="T72" i="13" s="1"/>
  <c r="S11" i="13"/>
  <c r="S9" i="13" s="1"/>
  <c r="S73" i="13" s="1"/>
  <c r="T11" i="13"/>
  <c r="T9" i="13" s="1"/>
  <c r="T73" i="13" s="1"/>
  <c r="Z11" i="13"/>
  <c r="Z9" i="13" s="1"/>
  <c r="Z73" i="13" s="1"/>
  <c r="AA11" i="13"/>
  <c r="AA9" i="13" s="1"/>
  <c r="AA73" i="13" s="1"/>
  <c r="AB11" i="13"/>
  <c r="AC11" i="13"/>
  <c r="AD11" i="13"/>
  <c r="AD9" i="13" s="1"/>
  <c r="AD73" i="13" s="1"/>
  <c r="AE11" i="13"/>
  <c r="AF11" i="13"/>
  <c r="AG11" i="13"/>
  <c r="AH11" i="13"/>
  <c r="AH9" i="13" s="1"/>
  <c r="AH73" i="13" s="1"/>
  <c r="AI11" i="13"/>
  <c r="AI9" i="13" s="1"/>
  <c r="AI73" i="13" s="1"/>
  <c r="AJ11" i="13"/>
  <c r="AJ9" i="13" s="1"/>
  <c r="AJ73" i="13" s="1"/>
  <c r="AK11" i="13"/>
  <c r="AL11" i="13"/>
  <c r="AL9" i="13" s="1"/>
  <c r="AL73" i="13" s="1"/>
  <c r="AM11" i="13"/>
  <c r="AN11" i="13"/>
  <c r="AO11" i="13"/>
  <c r="AO9" i="13" s="1"/>
  <c r="AO73" i="13" s="1"/>
  <c r="AP11" i="13"/>
  <c r="AP9" i="13" s="1"/>
  <c r="AP73" i="13" s="1"/>
  <c r="AQ11" i="13"/>
  <c r="Z10" i="13"/>
  <c r="AA10" i="13"/>
  <c r="AB10" i="13"/>
  <c r="AC10" i="13"/>
  <c r="AD10" i="13"/>
  <c r="AE10" i="13"/>
  <c r="AF10" i="13"/>
  <c r="AG10" i="13"/>
  <c r="AH10" i="13"/>
  <c r="AH8" i="13" s="1"/>
  <c r="AH72" i="13" s="1"/>
  <c r="AI10" i="13"/>
  <c r="AJ10" i="13"/>
  <c r="AK10" i="13"/>
  <c r="AL10" i="13"/>
  <c r="AL8" i="13" s="1"/>
  <c r="AL72" i="13" s="1"/>
  <c r="AM10" i="13"/>
  <c r="AM8" i="13" s="1"/>
  <c r="AM72" i="13" s="1"/>
  <c r="AN10" i="13"/>
  <c r="AO10" i="13"/>
  <c r="AP10" i="13"/>
  <c r="AQ10" i="13"/>
  <c r="F11" i="13"/>
  <c r="G11" i="13"/>
  <c r="H11" i="13"/>
  <c r="I11" i="13"/>
  <c r="J11" i="13"/>
  <c r="J9" i="13" s="1"/>
  <c r="J73" i="13" s="1"/>
  <c r="K11" i="13"/>
  <c r="L11" i="13"/>
  <c r="L9" i="13" s="1"/>
  <c r="L73" i="13" s="1"/>
  <c r="M11" i="13"/>
  <c r="M9" i="13" s="1"/>
  <c r="M73" i="13" s="1"/>
  <c r="N11" i="13"/>
  <c r="O11" i="13"/>
  <c r="O9" i="13" s="1"/>
  <c r="O73" i="13" s="1"/>
  <c r="P11" i="13"/>
  <c r="P9" i="13" s="1"/>
  <c r="P73" i="13" s="1"/>
  <c r="Q11" i="13"/>
  <c r="R11" i="13"/>
  <c r="E11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E10" i="13"/>
  <c r="Z31" i="13"/>
  <c r="AA31" i="13"/>
  <c r="AB31" i="13"/>
  <c r="AC31" i="13"/>
  <c r="AD31" i="13"/>
  <c r="AE31" i="13"/>
  <c r="AE9" i="13" s="1"/>
  <c r="AE73" i="13" s="1"/>
  <c r="AF31" i="13"/>
  <c r="AG31" i="13"/>
  <c r="AH31" i="13"/>
  <c r="AI31" i="13"/>
  <c r="AJ31" i="13"/>
  <c r="AK31" i="13"/>
  <c r="AL31" i="13"/>
  <c r="AM31" i="13"/>
  <c r="AM9" i="13" s="1"/>
  <c r="AM73" i="13" s="1"/>
  <c r="AN31" i="13"/>
  <c r="AO31" i="13"/>
  <c r="AP31" i="13"/>
  <c r="AQ31" i="13"/>
  <c r="Z30" i="13"/>
  <c r="AA30" i="13"/>
  <c r="AB30" i="13"/>
  <c r="AC30" i="13"/>
  <c r="AC8" i="13" s="1"/>
  <c r="AC72" i="13" s="1"/>
  <c r="AD30" i="13"/>
  <c r="AE30" i="13"/>
  <c r="AF30" i="13"/>
  <c r="AG30" i="13"/>
  <c r="AG8" i="13" s="1"/>
  <c r="AG72" i="13" s="1"/>
  <c r="AH30" i="13"/>
  <c r="AI30" i="13"/>
  <c r="AJ30" i="13"/>
  <c r="AK30" i="13"/>
  <c r="AL30" i="13"/>
  <c r="AM30" i="13"/>
  <c r="AN30" i="13"/>
  <c r="AO30" i="13"/>
  <c r="AO8" i="13" s="1"/>
  <c r="AO72" i="13" s="1"/>
  <c r="AP30" i="13"/>
  <c r="AQ30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E31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E30" i="13"/>
  <c r="E41" i="13"/>
  <c r="E40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K9" i="13" s="1"/>
  <c r="AK73" i="13" s="1"/>
  <c r="AL61" i="13"/>
  <c r="AM61" i="13"/>
  <c r="AN61" i="13"/>
  <c r="AO61" i="13"/>
  <c r="AP61" i="13"/>
  <c r="AQ61" i="13"/>
  <c r="Y61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E61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E60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Y57" i="13"/>
  <c r="Z56" i="13"/>
  <c r="AA56" i="13"/>
  <c r="AB56" i="13"/>
  <c r="AC56" i="13"/>
  <c r="AD56" i="13"/>
  <c r="AE56" i="13"/>
  <c r="AF56" i="13"/>
  <c r="AG56" i="13"/>
  <c r="AH56" i="13"/>
  <c r="AI56" i="13"/>
  <c r="AJ56" i="13"/>
  <c r="AK56" i="13"/>
  <c r="AL56" i="13"/>
  <c r="AM56" i="13"/>
  <c r="AN56" i="13"/>
  <c r="AO56" i="13"/>
  <c r="AP56" i="13"/>
  <c r="AQ56" i="13"/>
  <c r="Y56" i="13"/>
  <c r="F57" i="13"/>
  <c r="G57" i="13"/>
  <c r="H57" i="13"/>
  <c r="I57" i="13"/>
  <c r="J57" i="13"/>
  <c r="K57" i="13"/>
  <c r="L57" i="13"/>
  <c r="M57" i="13"/>
  <c r="N57" i="13"/>
  <c r="N9" i="13" s="1"/>
  <c r="N73" i="13" s="1"/>
  <c r="O57" i="13"/>
  <c r="P57" i="13"/>
  <c r="Q57" i="13"/>
  <c r="R57" i="13"/>
  <c r="E57" i="13"/>
  <c r="F56" i="13"/>
  <c r="G56" i="13"/>
  <c r="H56" i="13"/>
  <c r="I56" i="13"/>
  <c r="J56" i="13"/>
  <c r="K56" i="13"/>
  <c r="L56" i="13"/>
  <c r="M56" i="13"/>
  <c r="N56" i="13"/>
  <c r="O56" i="13"/>
  <c r="P56" i="13"/>
  <c r="Q56" i="13"/>
  <c r="R56" i="13"/>
  <c r="E56" i="13"/>
  <c r="V62" i="13"/>
  <c r="V63" i="13"/>
  <c r="V59" i="13"/>
  <c r="BH54" i="13"/>
  <c r="BH55" i="13"/>
  <c r="BH58" i="13"/>
  <c r="BH59" i="13"/>
  <c r="BH62" i="13"/>
  <c r="BH63" i="13"/>
  <c r="BH64" i="13"/>
  <c r="BH65" i="13"/>
  <c r="AW58" i="13"/>
  <c r="AW59" i="13"/>
  <c r="V58" i="13"/>
  <c r="AW54" i="13"/>
  <c r="AW55" i="13"/>
  <c r="AW62" i="13"/>
  <c r="AW63" i="13"/>
  <c r="AW64" i="13"/>
  <c r="AW65" i="13"/>
  <c r="V44" i="13"/>
  <c r="V45" i="13"/>
  <c r="V48" i="13"/>
  <c r="V49" i="13"/>
  <c r="V50" i="13"/>
  <c r="V51" i="13"/>
  <c r="V52" i="13"/>
  <c r="V53" i="13"/>
  <c r="V54" i="13"/>
  <c r="V55" i="13"/>
  <c r="V64" i="13"/>
  <c r="V65" i="13"/>
  <c r="BH38" i="13"/>
  <c r="BH39" i="13"/>
  <c r="AW38" i="13"/>
  <c r="AW39" i="13"/>
  <c r="V38" i="13"/>
  <c r="V39" i="13"/>
  <c r="BH34" i="13"/>
  <c r="BH35" i="13"/>
  <c r="BH36" i="13"/>
  <c r="BH37" i="13"/>
  <c r="AW34" i="13"/>
  <c r="AW35" i="13"/>
  <c r="AW36" i="13"/>
  <c r="AW37" i="13"/>
  <c r="V34" i="13"/>
  <c r="V35" i="13"/>
  <c r="V36" i="13"/>
  <c r="V37" i="13"/>
  <c r="V43" i="15"/>
  <c r="BJ43" i="15" s="1"/>
  <c r="V42" i="15"/>
  <c r="V41" i="15"/>
  <c r="BJ41" i="15" s="1"/>
  <c r="V40" i="15"/>
  <c r="BJ40" i="15" s="1"/>
  <c r="V37" i="15"/>
  <c r="BJ37" i="15" s="1"/>
  <c r="V22" i="15"/>
  <c r="BJ22" i="15" s="1"/>
  <c r="V23" i="15"/>
  <c r="BJ23" i="15" s="1"/>
  <c r="F40" i="13"/>
  <c r="G40" i="13"/>
  <c r="H40" i="13"/>
  <c r="I40" i="13"/>
  <c r="J40" i="13"/>
  <c r="K40" i="13"/>
  <c r="L40" i="13"/>
  <c r="M40" i="13"/>
  <c r="N40" i="13"/>
  <c r="O40" i="13"/>
  <c r="Q40" i="13"/>
  <c r="R40" i="13"/>
  <c r="F41" i="13"/>
  <c r="F9" i="13" s="1"/>
  <c r="F73" i="13" s="1"/>
  <c r="G41" i="13"/>
  <c r="G71" i="13"/>
  <c r="H41" i="13"/>
  <c r="I41" i="13"/>
  <c r="I9" i="13" s="1"/>
  <c r="I73" i="13" s="1"/>
  <c r="J41" i="13"/>
  <c r="K41" i="13"/>
  <c r="L41" i="13"/>
  <c r="M41" i="13"/>
  <c r="N41" i="13"/>
  <c r="O41" i="13"/>
  <c r="P41" i="13"/>
  <c r="Q41" i="13"/>
  <c r="R41" i="13"/>
  <c r="AW43" i="13"/>
  <c r="AW51" i="13"/>
  <c r="AW53" i="13"/>
  <c r="AW42" i="13"/>
  <c r="AW50" i="13"/>
  <c r="AW52" i="13"/>
  <c r="BH44" i="13"/>
  <c r="BH45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AS46" i="13"/>
  <c r="AT46" i="13"/>
  <c r="AU46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Y47" i="13"/>
  <c r="Z47" i="13"/>
  <c r="Z29" i="13" s="1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L29" i="13" s="1"/>
  <c r="AM47" i="13"/>
  <c r="AN47" i="13"/>
  <c r="AO47" i="13"/>
  <c r="AP47" i="13"/>
  <c r="AQ47" i="13"/>
  <c r="AR47" i="13"/>
  <c r="AS47" i="13"/>
  <c r="AT47" i="13"/>
  <c r="AU47" i="13"/>
  <c r="AU29" i="13" s="1"/>
  <c r="BH48" i="13"/>
  <c r="BH49" i="13"/>
  <c r="BH50" i="13"/>
  <c r="BH51" i="13"/>
  <c r="BH52" i="13"/>
  <c r="BH53" i="13"/>
  <c r="AW44" i="13"/>
  <c r="AW45" i="13"/>
  <c r="AW48" i="13"/>
  <c r="AW49" i="13"/>
  <c r="V43" i="13"/>
  <c r="AW33" i="13"/>
  <c r="AW31" i="13" s="1"/>
  <c r="V33" i="13"/>
  <c r="V31" i="13" s="1"/>
  <c r="AW32" i="13"/>
  <c r="V32" i="13"/>
  <c r="AW15" i="13"/>
  <c r="AW13" i="13"/>
  <c r="AW17" i="13"/>
  <c r="AW19" i="13"/>
  <c r="AW21" i="13"/>
  <c r="AW25" i="13"/>
  <c r="AW12" i="13"/>
  <c r="AW14" i="13"/>
  <c r="AW16" i="13"/>
  <c r="AW18" i="13"/>
  <c r="AW20" i="13"/>
  <c r="AW24" i="13"/>
  <c r="BH26" i="13"/>
  <c r="BH27" i="13"/>
  <c r="AW26" i="13"/>
  <c r="AW27" i="13"/>
  <c r="V26" i="13"/>
  <c r="V27" i="13"/>
  <c r="N71" i="13"/>
  <c r="R71" i="13"/>
  <c r="V12" i="15"/>
  <c r="V13" i="15"/>
  <c r="V16" i="15"/>
  <c r="BJ16" i="15" s="1"/>
  <c r="V17" i="15"/>
  <c r="BJ17" i="15" s="1"/>
  <c r="AR71" i="13"/>
  <c r="BH43" i="13"/>
  <c r="BH42" i="13"/>
  <c r="V42" i="13"/>
  <c r="BH25" i="13"/>
  <c r="V25" i="13"/>
  <c r="BH24" i="13"/>
  <c r="V24" i="13"/>
  <c r="BH23" i="13"/>
  <c r="AW23" i="13"/>
  <c r="V23" i="13"/>
  <c r="BH22" i="13"/>
  <c r="AW22" i="13"/>
  <c r="V22" i="13"/>
  <c r="BH21" i="13"/>
  <c r="V21" i="13"/>
  <c r="BH20" i="13"/>
  <c r="V20" i="13"/>
  <c r="BH19" i="13"/>
  <c r="V19" i="13"/>
  <c r="BH18" i="13"/>
  <c r="V18" i="13"/>
  <c r="BH17" i="13"/>
  <c r="V17" i="13"/>
  <c r="BH16" i="13"/>
  <c r="V16" i="13"/>
  <c r="BH15" i="13"/>
  <c r="V15" i="13"/>
  <c r="BH14" i="13"/>
  <c r="V14" i="13"/>
  <c r="BH13" i="13"/>
  <c r="V13" i="13"/>
  <c r="BH12" i="13"/>
  <c r="V12" i="13"/>
  <c r="AQ71" i="13"/>
  <c r="AH71" i="13"/>
  <c r="AG71" i="13"/>
  <c r="AB71" i="13"/>
  <c r="AA71" i="13"/>
  <c r="Z71" i="13"/>
  <c r="AH29" i="13"/>
  <c r="AT71" i="13"/>
  <c r="L71" i="13"/>
  <c r="AS71" i="13"/>
  <c r="AU71" i="13"/>
  <c r="BH32" i="13"/>
  <c r="BH33" i="13"/>
  <c r="I70" i="13"/>
  <c r="M71" i="13"/>
  <c r="K71" i="13"/>
  <c r="E71" i="13"/>
  <c r="V71" i="13" s="1"/>
  <c r="G70" i="13"/>
  <c r="P70" i="13"/>
  <c r="H70" i="13"/>
  <c r="M70" i="13"/>
  <c r="Q70" i="13"/>
  <c r="L70" i="13"/>
  <c r="N70" i="13"/>
  <c r="AQ70" i="13"/>
  <c r="AI70" i="13"/>
  <c r="AE70" i="13"/>
  <c r="AA70" i="13"/>
  <c r="AC9" i="15" l="1"/>
  <c r="AC57" i="15" s="1"/>
  <c r="AT8" i="13"/>
  <c r="AT72" i="13" s="1"/>
  <c r="Z18" i="15"/>
  <c r="AD19" i="15"/>
  <c r="AD9" i="15" s="1"/>
  <c r="AD57" i="15" s="1"/>
  <c r="I29" i="13"/>
  <c r="O29" i="13"/>
  <c r="K9" i="13"/>
  <c r="K73" i="13" s="1"/>
  <c r="AN8" i="13"/>
  <c r="AN72" i="13" s="1"/>
  <c r="AG9" i="13"/>
  <c r="AG73" i="13" s="1"/>
  <c r="Q9" i="13"/>
  <c r="Q73" i="13" s="1"/>
  <c r="Z8" i="13"/>
  <c r="Z72" i="13" s="1"/>
  <c r="AI8" i="13"/>
  <c r="AI72" i="13" s="1"/>
  <c r="AA8" i="13"/>
  <c r="AA72" i="13" s="1"/>
  <c r="BJ47" i="15"/>
  <c r="AO46" i="15"/>
  <c r="Z19" i="15"/>
  <c r="AJ19" i="15"/>
  <c r="AV18" i="15"/>
  <c r="AV8" i="15" s="1"/>
  <c r="AV56" i="15" s="1"/>
  <c r="AV58" i="15" s="1"/>
  <c r="AR18" i="15"/>
  <c r="AR8" i="15" s="1"/>
  <c r="AR56" i="15" s="1"/>
  <c r="AR58" i="15" s="1"/>
  <c r="AI8" i="15"/>
  <c r="AI56" i="15" s="1"/>
  <c r="AG9" i="15"/>
  <c r="AG57" i="15" s="1"/>
  <c r="Y19" i="15"/>
  <c r="Y9" i="15" s="1"/>
  <c r="Y57" i="15" s="1"/>
  <c r="M19" i="15"/>
  <c r="V56" i="13"/>
  <c r="AC9" i="13"/>
  <c r="AC73" i="13" s="1"/>
  <c r="AP18" i="15"/>
  <c r="AP8" i="15" s="1"/>
  <c r="AP56" i="15" s="1"/>
  <c r="AP58" i="15" s="1"/>
  <c r="J18" i="15"/>
  <c r="AP8" i="13"/>
  <c r="AP72" i="13" s="1"/>
  <c r="BH71" i="13"/>
  <c r="AU9" i="13"/>
  <c r="AU73" i="13" s="1"/>
  <c r="AU8" i="13"/>
  <c r="AU72" i="13" s="1"/>
  <c r="AK18" i="15"/>
  <c r="AK8" i="15" s="1"/>
  <c r="AK56" i="15" s="1"/>
  <c r="AI19" i="15"/>
  <c r="AI9" i="15" s="1"/>
  <c r="AI57" i="15" s="1"/>
  <c r="AI58" i="15" s="1"/>
  <c r="AE19" i="15"/>
  <c r="AE9" i="15" s="1"/>
  <c r="AE57" i="15" s="1"/>
  <c r="AA19" i="15"/>
  <c r="AU18" i="15"/>
  <c r="AU8" i="15" s="1"/>
  <c r="AU56" i="15" s="1"/>
  <c r="AU58" i="15" s="1"/>
  <c r="AQ18" i="15"/>
  <c r="AQ8" i="15" s="1"/>
  <c r="AQ56" i="15" s="1"/>
  <c r="AQ58" i="15" s="1"/>
  <c r="AO11" i="15"/>
  <c r="AB9" i="15"/>
  <c r="AB57" i="15" s="1"/>
  <c r="O19" i="15"/>
  <c r="K19" i="15"/>
  <c r="G19" i="15"/>
  <c r="AT9" i="13"/>
  <c r="AT73" i="13" s="1"/>
  <c r="AF18" i="15"/>
  <c r="AT18" i="15"/>
  <c r="AT8" i="15" s="1"/>
  <c r="AT56" i="15" s="1"/>
  <c r="AT58" i="15" s="1"/>
  <c r="AA9" i="15"/>
  <c r="AA57" i="15" s="1"/>
  <c r="F18" i="15"/>
  <c r="H9" i="13"/>
  <c r="H73" i="13" s="1"/>
  <c r="AK8" i="13"/>
  <c r="AK72" i="13" s="1"/>
  <c r="E9" i="13"/>
  <c r="E73" i="13" s="1"/>
  <c r="P8" i="13"/>
  <c r="P72" i="13" s="1"/>
  <c r="AS9" i="13"/>
  <c r="AS73" i="13" s="1"/>
  <c r="AS8" i="13"/>
  <c r="AB8" i="13"/>
  <c r="AB72" i="13" s="1"/>
  <c r="AN9" i="13"/>
  <c r="AN73" i="13" s="1"/>
  <c r="AB9" i="13"/>
  <c r="AB73" i="13" s="1"/>
  <c r="AE18" i="15"/>
  <c r="AE8" i="15" s="1"/>
  <c r="AE56" i="15" s="1"/>
  <c r="AK19" i="15"/>
  <c r="AW18" i="15"/>
  <c r="AW8" i="15" s="1"/>
  <c r="AW56" i="15" s="1"/>
  <c r="AW58" i="15" s="1"/>
  <c r="AS18" i="15"/>
  <c r="AS8" i="15" s="1"/>
  <c r="AS56" i="15" s="1"/>
  <c r="AS58" i="15" s="1"/>
  <c r="AL9" i="15"/>
  <c r="AL57" i="15" s="1"/>
  <c r="BJ42" i="15"/>
  <c r="BJ51" i="15"/>
  <c r="BJ24" i="15"/>
  <c r="R18" i="15"/>
  <c r="R8" i="15" s="1"/>
  <c r="R56" i="15" s="1"/>
  <c r="BJ28" i="15"/>
  <c r="AK9" i="15"/>
  <c r="AK57" i="15" s="1"/>
  <c r="AJ9" i="15"/>
  <c r="AJ57" i="15" s="1"/>
  <c r="AC18" i="15"/>
  <c r="AC8" i="15" s="1"/>
  <c r="AC56" i="15" s="1"/>
  <c r="AC58" i="15" s="1"/>
  <c r="AL18" i="15"/>
  <c r="AL8" i="15" s="1"/>
  <c r="AL56" i="15" s="1"/>
  <c r="AD18" i="15"/>
  <c r="AD8" i="15" s="1"/>
  <c r="AD56" i="15" s="1"/>
  <c r="AD58" i="15" s="1"/>
  <c r="AM18" i="15"/>
  <c r="AM8" i="15" s="1"/>
  <c r="AM56" i="15" s="1"/>
  <c r="AM58" i="15" s="1"/>
  <c r="AA18" i="15"/>
  <c r="Z8" i="15"/>
  <c r="Z56" i="15" s="1"/>
  <c r="I18" i="15"/>
  <c r="R19" i="15"/>
  <c r="R58" i="15" s="1"/>
  <c r="N19" i="15"/>
  <c r="N9" i="15" s="1"/>
  <c r="N57" i="15" s="1"/>
  <c r="J19" i="15"/>
  <c r="J9" i="15" s="1"/>
  <c r="J57" i="15" s="1"/>
  <c r="AG18" i="15"/>
  <c r="AG8" i="15" s="1"/>
  <c r="AG56" i="15" s="1"/>
  <c r="AM19" i="15"/>
  <c r="AM9" i="15" s="1"/>
  <c r="AM57" i="15" s="1"/>
  <c r="E9" i="15"/>
  <c r="E57" i="15" s="1"/>
  <c r="AO39" i="15"/>
  <c r="AF19" i="15"/>
  <c r="BJ32" i="15"/>
  <c r="AJ18" i="15"/>
  <c r="AJ8" i="15" s="1"/>
  <c r="AJ56" i="15" s="1"/>
  <c r="AB18" i="15"/>
  <c r="AB8" i="15" s="1"/>
  <c r="AB56" i="15" s="1"/>
  <c r="AB58" i="15" s="1"/>
  <c r="AH19" i="15"/>
  <c r="AH9" i="15" s="1"/>
  <c r="AH57" i="15" s="1"/>
  <c r="AH58" i="15" s="1"/>
  <c r="I19" i="15"/>
  <c r="M18" i="15"/>
  <c r="M8" i="15" s="1"/>
  <c r="M56" i="15" s="1"/>
  <c r="Q18" i="15"/>
  <c r="Q8" i="15" s="1"/>
  <c r="Q56" i="15" s="1"/>
  <c r="V45" i="15"/>
  <c r="Q19" i="15"/>
  <c r="O18" i="15"/>
  <c r="G18" i="15"/>
  <c r="G8" i="15" s="1"/>
  <c r="G56" i="15" s="1"/>
  <c r="K18" i="15"/>
  <c r="P18" i="15"/>
  <c r="H18" i="15"/>
  <c r="AF9" i="15"/>
  <c r="AF57" i="15" s="1"/>
  <c r="AO21" i="15"/>
  <c r="AG58" i="15"/>
  <c r="AF8" i="15"/>
  <c r="AF56" i="15" s="1"/>
  <c r="AF58" i="15" s="1"/>
  <c r="Y18" i="15"/>
  <c r="Y8" i="15" s="1"/>
  <c r="Y56" i="15" s="1"/>
  <c r="Y58" i="15" s="1"/>
  <c r="AA8" i="15"/>
  <c r="AA56" i="15" s="1"/>
  <c r="AA58" i="15" s="1"/>
  <c r="AO10" i="15"/>
  <c r="AO20" i="15"/>
  <c r="AO38" i="15"/>
  <c r="AO45" i="15"/>
  <c r="V46" i="15"/>
  <c r="BJ46" i="15" s="1"/>
  <c r="V10" i="15"/>
  <c r="V11" i="15"/>
  <c r="BJ11" i="15" s="1"/>
  <c r="BJ13" i="15"/>
  <c r="I8" i="15"/>
  <c r="I56" i="15" s="1"/>
  <c r="AW41" i="13"/>
  <c r="AH74" i="13"/>
  <c r="AE8" i="13"/>
  <c r="AE72" i="13" s="1"/>
  <c r="AQ8" i="13"/>
  <c r="AQ72" i="13" s="1"/>
  <c r="AE74" i="13"/>
  <c r="AB74" i="13"/>
  <c r="AC29" i="13"/>
  <c r="AC74" i="13"/>
  <c r="AF9" i="13"/>
  <c r="AF73" i="13" s="1"/>
  <c r="Z74" i="13"/>
  <c r="AO74" i="13"/>
  <c r="AK74" i="13"/>
  <c r="AR29" i="13"/>
  <c r="AL74" i="13"/>
  <c r="AP74" i="13"/>
  <c r="AR9" i="13"/>
  <c r="AR73" i="13" s="1"/>
  <c r="AI74" i="13"/>
  <c r="AA74" i="13"/>
  <c r="Y74" i="13"/>
  <c r="AJ8" i="13"/>
  <c r="AJ72" i="13" s="1"/>
  <c r="AJ74" i="13" s="1"/>
  <c r="AF8" i="13"/>
  <c r="AF72" i="13" s="1"/>
  <c r="AF74" i="13" s="1"/>
  <c r="AN74" i="13"/>
  <c r="AG74" i="13"/>
  <c r="AQ9" i="13"/>
  <c r="AQ73" i="13" s="1"/>
  <c r="AW40" i="13"/>
  <c r="AD8" i="13"/>
  <c r="AD72" i="13" s="1"/>
  <c r="AD74" i="13" s="1"/>
  <c r="AR28" i="13"/>
  <c r="AR8" i="13"/>
  <c r="AW11" i="13"/>
  <c r="AW10" i="13"/>
  <c r="AT74" i="13"/>
  <c r="AU74" i="13"/>
  <c r="AS72" i="13"/>
  <c r="AS74" i="13" s="1"/>
  <c r="AS29" i="13"/>
  <c r="AU28" i="13"/>
  <c r="AS28" i="13"/>
  <c r="K8" i="13"/>
  <c r="K72" i="13" s="1"/>
  <c r="K74" i="13" s="1"/>
  <c r="G9" i="13"/>
  <c r="G73" i="13" s="1"/>
  <c r="P74" i="13"/>
  <c r="V41" i="13"/>
  <c r="E8" i="13"/>
  <c r="E72" i="13" s="1"/>
  <c r="J8" i="13"/>
  <c r="J72" i="13" s="1"/>
  <c r="J74" i="13" s="1"/>
  <c r="I8" i="13"/>
  <c r="I72" i="13" s="1"/>
  <c r="O8" i="13"/>
  <c r="O72" i="13" s="1"/>
  <c r="O74" i="13" s="1"/>
  <c r="S8" i="13"/>
  <c r="S72" i="13" s="1"/>
  <c r="S74" i="13" s="1"/>
  <c r="H8" i="13"/>
  <c r="H72" i="13" s="1"/>
  <c r="H74" i="13" s="1"/>
  <c r="F8" i="13"/>
  <c r="F72" i="13" s="1"/>
  <c r="F74" i="13" s="1"/>
  <c r="G8" i="13"/>
  <c r="G72" i="13" s="1"/>
  <c r="T74" i="13"/>
  <c r="V11" i="13"/>
  <c r="AW30" i="13"/>
  <c r="AM74" i="13"/>
  <c r="V60" i="13"/>
  <c r="L8" i="13"/>
  <c r="L72" i="13" s="1"/>
  <c r="L74" i="13" s="1"/>
  <c r="V40" i="13"/>
  <c r="M8" i="13"/>
  <c r="M72" i="13" s="1"/>
  <c r="M74" i="13" s="1"/>
  <c r="Q8" i="13"/>
  <c r="Q72" i="13" s="1"/>
  <c r="Q74" i="13" s="1"/>
  <c r="N8" i="13"/>
  <c r="N72" i="13" s="1"/>
  <c r="N74" i="13" s="1"/>
  <c r="R8" i="13"/>
  <c r="R72" i="13" s="1"/>
  <c r="R9" i="13"/>
  <c r="R73" i="13" s="1"/>
  <c r="I74" i="13"/>
  <c r="V10" i="13"/>
  <c r="BH31" i="13"/>
  <c r="V61" i="13"/>
  <c r="M28" i="13"/>
  <c r="E29" i="13"/>
  <c r="AI28" i="13"/>
  <c r="AW57" i="13"/>
  <c r="Y29" i="13"/>
  <c r="AN29" i="13"/>
  <c r="BH46" i="13"/>
  <c r="BH56" i="13"/>
  <c r="L29" i="13"/>
  <c r="AW61" i="13"/>
  <c r="AW60" i="13"/>
  <c r="BH61" i="13"/>
  <c r="BH60" i="13"/>
  <c r="BH57" i="13"/>
  <c r="AW56" i="13"/>
  <c r="V57" i="13"/>
  <c r="V46" i="13"/>
  <c r="V47" i="13"/>
  <c r="AL28" i="13"/>
  <c r="V30" i="13"/>
  <c r="G29" i="13"/>
  <c r="L28" i="13"/>
  <c r="AD28" i="13"/>
  <c r="AK28" i="13"/>
  <c r="Q71" i="13"/>
  <c r="I71" i="13"/>
  <c r="AW47" i="13"/>
  <c r="K29" i="13"/>
  <c r="AG29" i="13"/>
  <c r="N28" i="13"/>
  <c r="K28" i="13"/>
  <c r="H28" i="13"/>
  <c r="F28" i="13"/>
  <c r="AJ28" i="13"/>
  <c r="AH28" i="13"/>
  <c r="Z28" i="13"/>
  <c r="H29" i="13"/>
  <c r="AO29" i="13"/>
  <c r="AQ28" i="13"/>
  <c r="Q29" i="13"/>
  <c r="M29" i="13"/>
  <c r="AP29" i="13"/>
  <c r="AM29" i="13"/>
  <c r="AL71" i="13"/>
  <c r="AK29" i="13"/>
  <c r="AI29" i="13"/>
  <c r="AE29" i="13"/>
  <c r="BH40" i="13"/>
  <c r="R28" i="13"/>
  <c r="O28" i="13"/>
  <c r="AO28" i="13"/>
  <c r="AN28" i="13"/>
  <c r="AW46" i="13"/>
  <c r="P29" i="13"/>
  <c r="BH41" i="13"/>
  <c r="AD29" i="13"/>
  <c r="Q28" i="13"/>
  <c r="P28" i="13"/>
  <c r="AP28" i="13"/>
  <c r="AL70" i="13"/>
  <c r="AH70" i="13"/>
  <c r="AG28" i="13"/>
  <c r="Z70" i="13"/>
  <c r="AC28" i="13"/>
  <c r="G28" i="13"/>
  <c r="AA29" i="13"/>
  <c r="AB29" i="13"/>
  <c r="AF29" i="13"/>
  <c r="AJ29" i="13"/>
  <c r="AJ71" i="13"/>
  <c r="O71" i="13"/>
  <c r="N29" i="13"/>
  <c r="F29" i="13"/>
  <c r="R29" i="13"/>
  <c r="AB70" i="13"/>
  <c r="AM70" i="13"/>
  <c r="AF70" i="13"/>
  <c r="J70" i="13"/>
  <c r="E28" i="13"/>
  <c r="H71" i="13"/>
  <c r="BH47" i="13"/>
  <c r="AM28" i="13"/>
  <c r="AF28" i="13"/>
  <c r="J28" i="13"/>
  <c r="AQ29" i="13"/>
  <c r="Y28" i="13"/>
  <c r="AA28" i="13"/>
  <c r="J29" i="13"/>
  <c r="F71" i="13"/>
  <c r="AD71" i="13"/>
  <c r="K70" i="13"/>
  <c r="AO70" i="13"/>
  <c r="AJ70" i="13"/>
  <c r="AE28" i="13"/>
  <c r="AB28" i="13"/>
  <c r="I28" i="13"/>
  <c r="AK71" i="13"/>
  <c r="O70" i="13"/>
  <c r="AN70" i="13"/>
  <c r="AK70" i="13"/>
  <c r="AG70" i="13"/>
  <c r="AD70" i="13"/>
  <c r="AC70" i="13"/>
  <c r="AE71" i="13"/>
  <c r="E70" i="13"/>
  <c r="R70" i="13"/>
  <c r="F70" i="13"/>
  <c r="AP70" i="13"/>
  <c r="Y71" i="13"/>
  <c r="AW71" i="13" s="1"/>
  <c r="AM71" i="13"/>
  <c r="E74" i="13"/>
  <c r="J71" i="13"/>
  <c r="AI71" i="13"/>
  <c r="F9" i="15"/>
  <c r="F57" i="15" s="1"/>
  <c r="AN71" i="13"/>
  <c r="AF71" i="13"/>
  <c r="N8" i="15"/>
  <c r="N56" i="15" s="1"/>
  <c r="AC71" i="13"/>
  <c r="V39" i="15"/>
  <c r="K8" i="15"/>
  <c r="K56" i="15" s="1"/>
  <c r="V38" i="15"/>
  <c r="BJ38" i="15" s="1"/>
  <c r="O9" i="15"/>
  <c r="O57" i="15" s="1"/>
  <c r="M9" i="15"/>
  <c r="M57" i="15" s="1"/>
  <c r="L9" i="15"/>
  <c r="L57" i="15" s="1"/>
  <c r="K9" i="15"/>
  <c r="K57" i="15" s="1"/>
  <c r="G9" i="15"/>
  <c r="G57" i="15" s="1"/>
  <c r="V21" i="15"/>
  <c r="BJ21" i="15" s="1"/>
  <c r="P8" i="15"/>
  <c r="P56" i="15" s="1"/>
  <c r="O8" i="15"/>
  <c r="O56" i="15" s="1"/>
  <c r="V20" i="15"/>
  <c r="BJ20" i="15" s="1"/>
  <c r="H9" i="15"/>
  <c r="H57" i="15" s="1"/>
  <c r="I9" i="15"/>
  <c r="I57" i="15" s="1"/>
  <c r="P9" i="15"/>
  <c r="P57" i="15" s="1"/>
  <c r="J8" i="15"/>
  <c r="J56" i="15" s="1"/>
  <c r="Z9" i="15"/>
  <c r="Z57" i="15" s="1"/>
  <c r="Z58" i="15" s="1"/>
  <c r="F8" i="15"/>
  <c r="F56" i="15" s="1"/>
  <c r="S8" i="15"/>
  <c r="H8" i="15"/>
  <c r="H56" i="15" s="1"/>
  <c r="L8" i="15"/>
  <c r="L56" i="15" s="1"/>
  <c r="BJ12" i="15"/>
  <c r="T8" i="15"/>
  <c r="AO71" i="13"/>
  <c r="AS70" i="13"/>
  <c r="AT70" i="13"/>
  <c r="AU70" i="13"/>
  <c r="P71" i="13"/>
  <c r="Y70" i="13"/>
  <c r="AW70" i="13" s="1"/>
  <c r="AJ58" i="15" l="1"/>
  <c r="V57" i="15"/>
  <c r="V73" i="13"/>
  <c r="AE58" i="15"/>
  <c r="BH70" i="13"/>
  <c r="V70" i="13"/>
  <c r="V72" i="13"/>
  <c r="AK58" i="15"/>
  <c r="AO56" i="15"/>
  <c r="AL58" i="15"/>
  <c r="V56" i="15"/>
  <c r="BJ39" i="15"/>
  <c r="BJ45" i="15"/>
  <c r="AO19" i="15"/>
  <c r="F58" i="15"/>
  <c r="AO18" i="15"/>
  <c r="AO9" i="15"/>
  <c r="AO8" i="15"/>
  <c r="BJ10" i="15"/>
  <c r="I58" i="15"/>
  <c r="N58" i="15"/>
  <c r="AQ74" i="13"/>
  <c r="BH73" i="13"/>
  <c r="AW73" i="13"/>
  <c r="AR70" i="13"/>
  <c r="AR72" i="13"/>
  <c r="G74" i="13"/>
  <c r="V74" i="13" s="1"/>
  <c r="R74" i="13"/>
  <c r="BH30" i="13"/>
  <c r="V29" i="13"/>
  <c r="AW29" i="13"/>
  <c r="V28" i="13"/>
  <c r="BH10" i="13"/>
  <c r="AW8" i="13"/>
  <c r="BH11" i="13"/>
  <c r="V9" i="13"/>
  <c r="V8" i="13"/>
  <c r="AW28" i="13"/>
  <c r="J58" i="15"/>
  <c r="AP71" i="13"/>
  <c r="AW9" i="13"/>
  <c r="M58" i="15"/>
  <c r="Q58" i="15"/>
  <c r="G58" i="15"/>
  <c r="P58" i="15"/>
  <c r="O58" i="15"/>
  <c r="L58" i="15"/>
  <c r="H58" i="15"/>
  <c r="V8" i="15"/>
  <c r="K58" i="15"/>
  <c r="V19" i="15"/>
  <c r="BJ19" i="15" s="1"/>
  <c r="V18" i="15"/>
  <c r="BJ18" i="15" s="1"/>
  <c r="BJ56" i="15" l="1"/>
  <c r="AR74" i="13"/>
  <c r="BH72" i="13"/>
  <c r="AW72" i="13"/>
  <c r="BH29" i="13"/>
  <c r="BH28" i="13"/>
  <c r="BH8" i="13"/>
  <c r="BH9" i="13"/>
  <c r="BJ8" i="15"/>
  <c r="AO57" i="15"/>
  <c r="BJ57" i="15" s="1"/>
  <c r="AO58" i="15"/>
  <c r="V9" i="15"/>
  <c r="BJ9" i="15" s="1"/>
  <c r="BH74" i="13" l="1"/>
  <c r="AW74" i="13"/>
  <c r="E58" i="15"/>
  <c r="V58" i="15" s="1"/>
  <c r="BJ58" i="15" l="1"/>
</calcChain>
</file>

<file path=xl/sharedStrings.xml><?xml version="1.0" encoding="utf-8"?>
<sst xmlns="http://schemas.openxmlformats.org/spreadsheetml/2006/main" count="389" uniqueCount="157">
  <si>
    <t>Индекс</t>
  </si>
  <si>
    <t>Физическая культура</t>
  </si>
  <si>
    <t>Профессиональный цикл</t>
  </si>
  <si>
    <t>ОП.00</t>
  </si>
  <si>
    <t>Общепрофессиональные дисциплины</t>
  </si>
  <si>
    <t>ОП.01</t>
  </si>
  <si>
    <t>ОП.03</t>
  </si>
  <si>
    <t>ОП.04</t>
  </si>
  <si>
    <t>ОП.06</t>
  </si>
  <si>
    <t>ОП.07</t>
  </si>
  <si>
    <t>ОП.08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</si>
  <si>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</si>
  <si>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</si>
  <si>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</si>
  <si>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</si>
  <si>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</si>
  <si>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МДК.02.01</t>
  </si>
  <si>
    <t>ПМ.03</t>
  </si>
  <si>
    <t>МДК.03.01</t>
  </si>
  <si>
    <t>Геодезия с основами картографии и картографического черчения</t>
  </si>
  <si>
    <t>ПМ.04</t>
  </si>
  <si>
    <t>МДК.04.01</t>
  </si>
  <si>
    <t>Учебная практика</t>
  </si>
  <si>
    <t>ПДП.00</t>
  </si>
  <si>
    <t>Производственная практика</t>
  </si>
  <si>
    <t>УП.02</t>
  </si>
  <si>
    <t>ПП.02</t>
  </si>
  <si>
    <t>УП.03</t>
  </si>
  <si>
    <t>ПП.03</t>
  </si>
  <si>
    <t>Э</t>
  </si>
  <si>
    <t>ДЗ</t>
  </si>
  <si>
    <t xml:space="preserve"> - </t>
  </si>
  <si>
    <t>Преддипломная практика</t>
  </si>
  <si>
    <t>Государственная итоговая аттестация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</si>
  <si>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</si>
  <si>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</si>
  <si>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</si>
  <si>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</si>
  <si>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</si>
  <si>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</si>
  <si>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</si>
  <si>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</si>
  <si>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</si>
  <si>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</si>
  <si>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</si>
  <si>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</si>
  <si>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</si>
  <si>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З</t>
  </si>
  <si>
    <t>Форма контроля</t>
  </si>
  <si>
    <t>1.1. Календарный график учебного процесса</t>
  </si>
  <si>
    <t>Наименование циклов, разделов, дисциплин, профессиональных модулей, МДК, практик</t>
  </si>
  <si>
    <t>Виды учебной нагрузки</t>
  </si>
  <si>
    <t>Всего часов в семестр</t>
  </si>
  <si>
    <t>28.03 - 3.04</t>
  </si>
  <si>
    <t>25.04 - 1.05</t>
  </si>
  <si>
    <t>30.05 - 5.06</t>
  </si>
  <si>
    <t>27.06 - 3.07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</si>
  <si>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</si>
  <si>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</si>
  <si>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</si>
  <si>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</si>
  <si>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обяз.уч.</t>
  </si>
  <si>
    <t>сам.р.с.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</si>
  <si>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</si>
  <si>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</si>
  <si>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</si>
  <si>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Подготовка дипломного проекта</t>
  </si>
  <si>
    <t>Защита дипломного проекта</t>
  </si>
  <si>
    <t>1 курс</t>
  </si>
  <si>
    <t>2 курс</t>
  </si>
  <si>
    <t>ВТОРОЙ КУРС</t>
  </si>
  <si>
    <t>Картофо - геодезическое сопровождение земельно - имущественных отношений</t>
  </si>
  <si>
    <t>Эпм</t>
  </si>
  <si>
    <t>ПД</t>
  </si>
  <si>
    <t>ДП</t>
  </si>
  <si>
    <t>ЗЩ</t>
  </si>
  <si>
    <t xml:space="preserve">Учебная практика
</t>
  </si>
  <si>
    <t>01.09 - 07.09</t>
  </si>
  <si>
    <t>29.09 - 5.10</t>
  </si>
  <si>
    <t>01.12 - 7.12</t>
  </si>
  <si>
    <t>29.12 - 04.01</t>
  </si>
  <si>
    <t>02.02 - 08.02</t>
  </si>
  <si>
    <t>02.09 - 07.09</t>
  </si>
  <si>
    <t>30.09 - 05.10</t>
  </si>
  <si>
    <t>02.12 - 07.12</t>
  </si>
  <si>
    <t>28.12 - 03.01</t>
  </si>
  <si>
    <t>01.02 - 07.02</t>
  </si>
  <si>
    <t>29.02 - 6.03</t>
  </si>
  <si>
    <t>02.02 - 08.03</t>
  </si>
  <si>
    <t>ОП.05</t>
  </si>
  <si>
    <t>История дизайна</t>
  </si>
  <si>
    <t>МДК.01.02</t>
  </si>
  <si>
    <t>УП.01.01</t>
  </si>
  <si>
    <t>МДК.01.03</t>
  </si>
  <si>
    <t>ПМ.02</t>
  </si>
  <si>
    <t>ОП.02</t>
  </si>
  <si>
    <t>МДК.02.02</t>
  </si>
  <si>
    <t>МДК.03.02</t>
  </si>
  <si>
    <t>КАЛЕНДАРНЫЙ УЧЕБНЫЙ ГРАФИК</t>
  </si>
  <si>
    <t>"Алтайский архитектурно - строительный колледж"</t>
  </si>
  <si>
    <t>по специальности среднего профессионального образования</t>
  </si>
  <si>
    <t>Квалификация:</t>
  </si>
  <si>
    <t xml:space="preserve">Форма обучения - </t>
  </si>
  <si>
    <t>очная</t>
  </si>
  <si>
    <t xml:space="preserve">Нормативный срок обучения - 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</si>
  <si>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</si>
  <si>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</si>
  <si>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</si>
  <si>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</si>
  <si>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 xml:space="preserve">Краевое государственное бюджетное профессиональное  образовательное учреждение </t>
  </si>
  <si>
    <t>базовой  подготовки</t>
  </si>
  <si>
    <t>гуманитарный</t>
  </si>
  <si>
    <t>Год набора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</si>
  <si>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</si>
  <si>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</si>
  <si>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</si>
  <si>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</si>
  <si>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</si>
  <si>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"_____" ____________ 2020 г.</t>
  </si>
  <si>
    <t>-</t>
  </si>
  <si>
    <t>Э(к)</t>
  </si>
  <si>
    <t>54.01.20 Графический дизайнер</t>
  </si>
  <si>
    <t>графический дизайнер</t>
  </si>
  <si>
    <t>1 года 10 мес.</t>
  </si>
  <si>
    <t>Первый курс</t>
  </si>
  <si>
    <t>54.01.20</t>
  </si>
  <si>
    <t>Графический дизайн</t>
  </si>
  <si>
    <t>Основы материаловедения</t>
  </si>
  <si>
    <t>Основы дизайна и композиции</t>
  </si>
  <si>
    <t>Иностранный язык в профессиональной деятельности</t>
  </si>
  <si>
    <t>Разработка технического задания на продукт графического дизайна</t>
  </si>
  <si>
    <t>Дизайн-проектирование</t>
  </si>
  <si>
    <t>Проектная графика</t>
  </si>
  <si>
    <t>ПM.01.ЭК</t>
  </si>
  <si>
    <t>Квалификационный экзамен</t>
  </si>
  <si>
    <t>Создание графических дизайн-макетов</t>
  </si>
  <si>
    <t>Фирменный стиль и корпоративный дизайн</t>
  </si>
  <si>
    <t>Информационный дизайн и медиа</t>
  </si>
  <si>
    <t>МДК.02.03</t>
  </si>
  <si>
    <t>Многостраничный дизайн</t>
  </si>
  <si>
    <t>МДК.02.04</t>
  </si>
  <si>
    <t>Дизайн упаковки</t>
  </si>
  <si>
    <t>Подготовка дизайн-макета к печати (публикации)</t>
  </si>
  <si>
    <t>Финальная сборка дизайн-макетов</t>
  </si>
  <si>
    <t>Организация личного профессионального развития и обучения на рабочем месте</t>
  </si>
  <si>
    <t>Основы менеджмента и планирование профессиональной деятельности</t>
  </si>
  <si>
    <t>МДК.04.02</t>
  </si>
  <si>
    <t>Психология и этика профессиональной деятельности</t>
  </si>
  <si>
    <t>Графический дизайнер</t>
  </si>
  <si>
    <t>Основы экономической деятельности</t>
  </si>
  <si>
    <t>УП.02.0</t>
  </si>
  <si>
    <t>ПП.02.01</t>
  </si>
  <si>
    <t>Подготовка дизайн-макетов к печати в типографии</t>
  </si>
  <si>
    <t>МДК.03.03</t>
  </si>
  <si>
    <t>Подготовка дизайн-макетов к публикации</t>
  </si>
  <si>
    <t>УП.03.01</t>
  </si>
  <si>
    <t>ПП.04.01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</si>
</sst>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color indexed="8"/>
      <name val="Tahoma"/>
      <family val="2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i/>
      <sz val="10"/>
      <color indexed="12"/>
      <name val="Arial Cyr"/>
      <charset val="204"/>
    </font>
    <font>
      <b/>
      <i/>
      <sz val="10"/>
      <color indexed="12"/>
      <name val="Arial Cyr"/>
      <charset val="204"/>
    </font>
    <font>
      <sz val="10"/>
      <color indexed="12"/>
      <name val="Arial Cyr"/>
      <charset val="204"/>
    </font>
    <font>
      <b/>
      <i/>
      <sz val="9"/>
      <color indexed="12"/>
      <name val="Arial Cyr"/>
      <charset val="204"/>
    </font>
    <font>
      <sz val="11"/>
      <color indexed="8"/>
      <name val="Calibri"/>
      <family val="2"/>
      <charset val="204"/>
    </font>
    <font>
      <sz val="6"/>
      <name val="Arial Cyr"/>
      <charset val="204"/>
    </font>
    <font>
      <b/>
      <i/>
      <sz val="10"/>
      <color indexed="62"/>
      <name val="Arial Cyr"/>
      <charset val="204"/>
    </font>
    <font>
      <b/>
      <i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sz val="10"/>
      <color indexed="62"/>
      <name val="Arial Cyr"/>
      <charset val="204"/>
    </font>
    <font>
      <b/>
      <i/>
      <sz val="9"/>
      <color indexed="62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0"/>
      <color rgb="FF000000"/>
      <name val="Arial"/>
      <family val="2"/>
      <charset val="204"/>
    </font>
    <font>
      <b/>
      <i/>
      <sz val="10"/>
      <color theme="3"/>
      <name val="Arial Cyr"/>
      <charset val="204"/>
    </font>
    <font>
      <i/>
      <sz val="10"/>
      <color theme="3"/>
      <name val="Arial Cyr"/>
      <charset val="204"/>
    </font>
    <font>
      <i/>
      <sz val="10"/>
      <color theme="4"/>
      <name val="Arial Cyr"/>
      <charset val="204"/>
    </font>
    <font>
      <b/>
      <i/>
      <sz val="10"/>
      <color theme="4"/>
      <name val="Arial Cyr"/>
      <charset val="204"/>
    </font>
    <font>
      <i/>
      <sz val="10"/>
      <name val="Arial Cyr"/>
      <charset val="204"/>
    </font>
    <font>
      <sz val="10"/>
      <color theme="1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474">
    <xf numFmtId="0" fontId="0" fillId="0" borderId="0" xfId="0"/>
    <xf numFmtId="0" fontId="0" fillId="0" borderId="1" xfId="0" applyBorder="1" applyAlignment="1">
      <alignment vertical="top" wrapText="1"/>
    </xf>
    <xf numFmtId="0" fontId="2" fillId="0" borderId="0" xfId="0" applyFont="1"/>
    <xf numFmtId="0" fontId="4" fillId="0" borderId="0" xfId="0" applyFont="1"/>
    <xf numFmtId="0" fontId="0" fillId="0" borderId="5" xfId="0" applyBorder="1" applyAlignment="1">
      <alignment horizontal="center" textRotation="90"/>
    </xf>
    <xf numFmtId="0" fontId="4" fillId="3" borderId="5" xfId="0" applyFont="1" applyFill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4" fillId="4" borderId="8" xfId="0" applyNumberFormat="1" applyFont="1" applyFill="1" applyBorder="1"/>
    <xf numFmtId="0" fontId="0" fillId="0" borderId="2" xfId="0" applyBorder="1" applyAlignment="1">
      <alignment vertical="center"/>
    </xf>
    <xf numFmtId="1" fontId="0" fillId="0" borderId="7" xfId="0" applyNumberFormat="1" applyBorder="1"/>
    <xf numFmtId="1" fontId="0" fillId="0" borderId="8" xfId="0" applyNumberFormat="1" applyBorder="1"/>
    <xf numFmtId="0" fontId="8" fillId="0" borderId="2" xfId="0" applyFont="1" applyBorder="1" applyAlignment="1">
      <alignment vertical="center"/>
    </xf>
    <xf numFmtId="0" fontId="4" fillId="4" borderId="2" xfId="0" applyFont="1" applyFill="1" applyBorder="1"/>
    <xf numFmtId="0" fontId="4" fillId="2" borderId="2" xfId="0" applyFont="1" applyFill="1" applyBorder="1"/>
    <xf numFmtId="1" fontId="4" fillId="2" borderId="8" xfId="0" applyNumberFormat="1" applyFont="1" applyFill="1" applyBorder="1"/>
    <xf numFmtId="0" fontId="14" fillId="0" borderId="2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1" fontId="4" fillId="0" borderId="1" xfId="0" applyNumberFormat="1" applyFont="1" applyBorder="1"/>
    <xf numFmtId="0" fontId="0" fillId="0" borderId="4" xfId="0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2" xfId="0" applyBorder="1"/>
    <xf numFmtId="0" fontId="0" fillId="0" borderId="15" xfId="0" applyBorder="1" applyAlignment="1">
      <alignment horizontal="center" textRotation="90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4" borderId="6" xfId="0" applyFont="1" applyFill="1" applyBorder="1" applyAlignment="1">
      <alignment vertical="center"/>
    </xf>
    <xf numFmtId="1" fontId="8" fillId="0" borderId="7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1" fontId="8" fillId="0" borderId="13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9" fillId="5" borderId="7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textRotation="90"/>
    </xf>
    <xf numFmtId="0" fontId="3" fillId="3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" fontId="4" fillId="4" borderId="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 vertical="center"/>
    </xf>
    <xf numFmtId="1" fontId="15" fillId="4" borderId="7" xfId="0" applyNumberFormat="1" applyFont="1" applyFill="1" applyBorder="1" applyAlignment="1">
      <alignment horizontal="center" vertical="center"/>
    </xf>
    <xf numFmtId="1" fontId="15" fillId="4" borderId="28" xfId="0" applyNumberFormat="1" applyFont="1" applyFill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/>
    </xf>
    <xf numFmtId="1" fontId="0" fillId="6" borderId="8" xfId="0" applyNumberFormat="1" applyFill="1" applyBorder="1" applyAlignment="1">
      <alignment horizontal="center" vertical="center"/>
    </xf>
    <xf numFmtId="1" fontId="9" fillId="4" borderId="8" xfId="0" applyNumberFormat="1" applyFont="1" applyFill="1" applyBorder="1" applyAlignment="1">
      <alignment horizontal="center" vertical="center"/>
    </xf>
    <xf numFmtId="1" fontId="11" fillId="5" borderId="8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" fontId="8" fillId="0" borderId="1" xfId="0" applyNumberFormat="1" applyFont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20" xfId="0" applyNumberFormat="1" applyFont="1" applyFill="1" applyBorder="1" applyAlignment="1">
      <alignment horizontal="center" vertical="center"/>
    </xf>
    <xf numFmtId="1" fontId="4" fillId="3" borderId="29" xfId="0" applyNumberFormat="1" applyFont="1" applyFill="1" applyBorder="1" applyAlignment="1">
      <alignment horizontal="center" vertical="center"/>
    </xf>
    <xf numFmtId="1" fontId="0" fillId="6" borderId="1" xfId="0" applyNumberForma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1" fontId="4" fillId="4" borderId="14" xfId="0" applyNumberFormat="1" applyFont="1" applyFill="1" applyBorder="1" applyAlignment="1">
      <alignment horizontal="center" vertical="center"/>
    </xf>
    <xf numFmtId="1" fontId="11" fillId="5" borderId="14" xfId="0" applyNumberFormat="1" applyFont="1" applyFill="1" applyBorder="1" applyAlignment="1">
      <alignment horizontal="center" vertical="center"/>
    </xf>
    <xf numFmtId="1" fontId="0" fillId="6" borderId="14" xfId="0" applyNumberForma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1" fontId="6" fillId="5" borderId="5" xfId="0" applyNumberFormat="1" applyFon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vertical="center"/>
    </xf>
    <xf numFmtId="1" fontId="7" fillId="4" borderId="11" xfId="0" applyNumberFormat="1" applyFont="1" applyFill="1" applyBorder="1" applyAlignment="1">
      <alignment horizontal="center" vertical="center"/>
    </xf>
    <xf numFmtId="1" fontId="4" fillId="4" borderId="2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7" fillId="2" borderId="7" xfId="0" applyNumberFormat="1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6" borderId="7" xfId="0" applyNumberFormat="1" applyFont="1" applyFill="1" applyBorder="1" applyAlignment="1">
      <alignment horizontal="center" vertical="center"/>
    </xf>
    <xf numFmtId="1" fontId="4" fillId="2" borderId="14" xfId="0" applyNumberFormat="1" applyFon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/>
    </xf>
    <xf numFmtId="1" fontId="0" fillId="0" borderId="1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6" fillId="5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vertical="center"/>
    </xf>
    <xf numFmtId="1" fontId="0" fillId="0" borderId="13" xfId="0" applyNumberFormat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 textRotation="90"/>
    </xf>
    <xf numFmtId="1" fontId="4" fillId="4" borderId="7" xfId="0" applyNumberFormat="1" applyFont="1" applyFill="1" applyBorder="1" applyAlignment="1">
      <alignment horizontal="center" vertical="center"/>
    </xf>
    <xf numFmtId="1" fontId="4" fillId="4" borderId="28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/>
    <xf numFmtId="1" fontId="6" fillId="5" borderId="21" xfId="0" applyNumberFormat="1" applyFont="1" applyFill="1" applyBorder="1" applyAlignment="1">
      <alignment horizontal="center" vertical="center"/>
    </xf>
    <xf numFmtId="1" fontId="11" fillId="5" borderId="21" xfId="0" applyNumberFormat="1" applyFont="1" applyFill="1" applyBorder="1" applyAlignment="1">
      <alignment horizontal="center" vertical="center"/>
    </xf>
    <xf numFmtId="1" fontId="0" fillId="7" borderId="8" xfId="0" applyNumberFormat="1" applyFill="1" applyBorder="1"/>
    <xf numFmtId="1" fontId="0" fillId="8" borderId="8" xfId="0" applyNumberFormat="1" applyFill="1" applyBorder="1"/>
    <xf numFmtId="1" fontId="0" fillId="0" borderId="10" xfId="0" applyNumberFormat="1" applyBorder="1"/>
    <xf numFmtId="1" fontId="4" fillId="2" borderId="7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/>
    <xf numFmtId="1" fontId="0" fillId="3" borderId="8" xfId="0" applyNumberFormat="1" applyFill="1" applyBorder="1"/>
    <xf numFmtId="1" fontId="0" fillId="0" borderId="1" xfId="0" applyNumberFormat="1" applyBorder="1"/>
    <xf numFmtId="1" fontId="0" fillId="0" borderId="26" xfId="0" applyNumberFormat="1" applyBorder="1"/>
    <xf numFmtId="1" fontId="0" fillId="7" borderId="1" xfId="0" applyNumberFormat="1" applyFill="1" applyBorder="1"/>
    <xf numFmtId="1" fontId="4" fillId="2" borderId="1" xfId="0" applyNumberFormat="1" applyFont="1" applyFill="1" applyBorder="1"/>
    <xf numFmtId="0" fontId="4" fillId="0" borderId="32" xfId="0" applyFont="1" applyBorder="1" applyAlignment="1">
      <alignment vertical="center"/>
    </xf>
    <xf numFmtId="1" fontId="4" fillId="2" borderId="20" xfId="0" applyNumberFormat="1" applyFont="1" applyFill="1" applyBorder="1"/>
    <xf numFmtId="1" fontId="6" fillId="5" borderId="20" xfId="0" applyNumberFormat="1" applyFont="1" applyFill="1" applyBorder="1" applyAlignment="1">
      <alignment horizontal="center" vertical="center"/>
    </xf>
    <xf numFmtId="1" fontId="4" fillId="8" borderId="20" xfId="0" applyNumberFormat="1" applyFont="1" applyFill="1" applyBorder="1"/>
    <xf numFmtId="1" fontId="4" fillId="0" borderId="20" xfId="0" applyNumberFormat="1" applyFont="1" applyBorder="1"/>
    <xf numFmtId="1" fontId="4" fillId="0" borderId="30" xfId="0" applyNumberFormat="1" applyFont="1" applyBorder="1"/>
    <xf numFmtId="1" fontId="0" fillId="0" borderId="14" xfId="0" applyNumberFormat="1" applyBorder="1"/>
    <xf numFmtId="1" fontId="0" fillId="0" borderId="23" xfId="0" applyNumberFormat="1" applyBorder="1"/>
    <xf numFmtId="1" fontId="0" fillId="8" borderId="14" xfId="0" applyNumberFormat="1" applyFill="1" applyBorder="1"/>
    <xf numFmtId="1" fontId="0" fillId="0" borderId="34" xfId="0" applyNumberFormat="1" applyBorder="1"/>
    <xf numFmtId="1" fontId="0" fillId="0" borderId="35" xfId="0" applyNumberFormat="1" applyBorder="1"/>
    <xf numFmtId="1" fontId="0" fillId="0" borderId="9" xfId="0" applyNumberFormat="1" applyBorder="1"/>
    <xf numFmtId="1" fontId="0" fillId="7" borderId="35" xfId="0" applyNumberFormat="1" applyFill="1" applyBorder="1"/>
    <xf numFmtId="1" fontId="0" fillId="3" borderId="35" xfId="0" applyNumberFormat="1" applyFill="1" applyBorder="1"/>
    <xf numFmtId="1" fontId="4" fillId="2" borderId="35" xfId="0" applyNumberFormat="1" applyFont="1" applyFill="1" applyBorder="1"/>
    <xf numFmtId="1" fontId="0" fillId="8" borderId="35" xfId="0" applyNumberFormat="1" applyFill="1" applyBorder="1"/>
    <xf numFmtId="1" fontId="0" fillId="0" borderId="36" xfId="0" applyNumberFormat="1" applyBorder="1"/>
    <xf numFmtId="1" fontId="0" fillId="0" borderId="25" xfId="0" applyNumberFormat="1" applyBorder="1"/>
    <xf numFmtId="1" fontId="0" fillId="0" borderId="37" xfId="0" applyNumberFormat="1" applyBorder="1"/>
    <xf numFmtId="1" fontId="0" fillId="3" borderId="25" xfId="0" applyNumberFormat="1" applyFill="1" applyBorder="1"/>
    <xf numFmtId="1" fontId="4" fillId="2" borderId="25" xfId="0" applyNumberFormat="1" applyFont="1" applyFill="1" applyBorder="1"/>
    <xf numFmtId="1" fontId="0" fillId="8" borderId="25" xfId="0" applyNumberFormat="1" applyFill="1" applyBorder="1"/>
    <xf numFmtId="1" fontId="14" fillId="3" borderId="8" xfId="0" applyNumberFormat="1" applyFont="1" applyFill="1" applyBorder="1" applyAlignment="1">
      <alignment horizontal="center" vertical="center"/>
    </xf>
    <xf numFmtId="1" fontId="16" fillId="8" borderId="8" xfId="0" applyNumberFormat="1" applyFont="1" applyFill="1" applyBorder="1"/>
    <xf numFmtId="1" fontId="16" fillId="0" borderId="8" xfId="0" applyNumberFormat="1" applyFont="1" applyBorder="1"/>
    <xf numFmtId="1" fontId="16" fillId="0" borderId="10" xfId="0" applyNumberFormat="1" applyFont="1" applyBorder="1"/>
    <xf numFmtId="1" fontId="4" fillId="8" borderId="1" xfId="0" applyNumberFormat="1" applyFont="1" applyFill="1" applyBorder="1"/>
    <xf numFmtId="1" fontId="4" fillId="0" borderId="26" xfId="0" applyNumberFormat="1" applyFont="1" applyBorder="1"/>
    <xf numFmtId="0" fontId="14" fillId="2" borderId="2" xfId="0" applyFont="1" applyFill="1" applyBorder="1" applyAlignment="1">
      <alignment vertical="center"/>
    </xf>
    <xf numFmtId="1" fontId="14" fillId="2" borderId="7" xfId="0" applyNumberFormat="1" applyFont="1" applyFill="1" applyBorder="1" applyAlignment="1">
      <alignment horizontal="center" vertical="center"/>
    </xf>
    <xf numFmtId="1" fontId="16" fillId="2" borderId="8" xfId="0" applyNumberFormat="1" applyFont="1" applyFill="1" applyBorder="1" applyAlignment="1">
      <alignment horizontal="center" vertical="center"/>
    </xf>
    <xf numFmtId="1" fontId="4" fillId="6" borderId="29" xfId="0" applyNumberFormat="1" applyFont="1" applyFill="1" applyBorder="1" applyAlignment="1">
      <alignment horizontal="center" vertical="center"/>
    </xf>
    <xf numFmtId="1" fontId="4" fillId="2" borderId="26" xfId="0" applyNumberFormat="1" applyFont="1" applyFill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1" fontId="0" fillId="7" borderId="8" xfId="0" applyNumberForma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1" fontId="15" fillId="2" borderId="7" xfId="0" applyNumberFormat="1" applyFont="1" applyFill="1" applyBorder="1" applyAlignment="1">
      <alignment horizontal="center" vertical="center"/>
    </xf>
    <xf numFmtId="0" fontId="15" fillId="4" borderId="2" xfId="0" applyFont="1" applyFill="1" applyBorder="1"/>
    <xf numFmtId="0" fontId="15" fillId="2" borderId="2" xfId="0" applyFont="1" applyFill="1" applyBorder="1"/>
    <xf numFmtId="1" fontId="15" fillId="4" borderId="8" xfId="0" applyNumberFormat="1" applyFont="1" applyFill="1" applyBorder="1" applyAlignment="1">
      <alignment horizontal="center" vertical="center"/>
    </xf>
    <xf numFmtId="1" fontId="15" fillId="2" borderId="8" xfId="0" applyNumberFormat="1" applyFont="1" applyFill="1" applyBorder="1" applyAlignment="1">
      <alignment horizontal="center" vertical="center"/>
    </xf>
    <xf numFmtId="1" fontId="14" fillId="3" borderId="14" xfId="0" applyNumberFormat="1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" fontId="4" fillId="2" borderId="22" xfId="0" applyNumberFormat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vertical="center"/>
    </xf>
    <xf numFmtId="1" fontId="15" fillId="2" borderId="1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" fontId="18" fillId="5" borderId="1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/>
    </xf>
    <xf numFmtId="0" fontId="0" fillId="0" borderId="45" xfId="0" applyBorder="1"/>
    <xf numFmtId="0" fontId="13" fillId="0" borderId="46" xfId="0" applyFont="1" applyBorder="1" applyAlignment="1">
      <alignment horizontal="left" vertical="top"/>
    </xf>
    <xf numFmtId="1" fontId="9" fillId="5" borderId="8" xfId="0" applyNumberFormat="1" applyFont="1" applyFill="1" applyBorder="1" applyAlignment="1">
      <alignment horizontal="center" vertical="center"/>
    </xf>
    <xf numFmtId="1" fontId="4" fillId="5" borderId="29" xfId="0" applyNumberFormat="1" applyFont="1" applyFill="1" applyBorder="1" applyAlignment="1">
      <alignment horizontal="center" vertical="center"/>
    </xf>
    <xf numFmtId="1" fontId="4" fillId="5" borderId="11" xfId="0" applyNumberFormat="1" applyFont="1" applyFill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1" fontId="10" fillId="0" borderId="8" xfId="0" applyNumberFormat="1" applyFont="1" applyBorder="1" applyAlignment="1">
      <alignment horizontal="center" vertical="center"/>
    </xf>
    <xf numFmtId="1" fontId="15" fillId="5" borderId="7" xfId="0" applyNumberFormat="1" applyFont="1" applyFill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9" fillId="3" borderId="8" xfId="0" applyNumberFormat="1" applyFont="1" applyFill="1" applyBorder="1" applyAlignment="1">
      <alignment horizontal="center" vertical="center"/>
    </xf>
    <xf numFmtId="1" fontId="15" fillId="5" borderId="8" xfId="0" applyNumberFormat="1" applyFont="1" applyFill="1" applyBorder="1" applyAlignment="1">
      <alignment horizontal="center" vertical="center"/>
    </xf>
    <xf numFmtId="1" fontId="6" fillId="3" borderId="20" xfId="0" applyNumberFormat="1" applyFont="1" applyFill="1" applyBorder="1" applyAlignment="1">
      <alignment horizontal="center" vertical="center"/>
    </xf>
    <xf numFmtId="1" fontId="11" fillId="3" borderId="8" xfId="0" applyNumberFormat="1" applyFont="1" applyFill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 vertical="center"/>
    </xf>
    <xf numFmtId="1" fontId="4" fillId="4" borderId="29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1" fontId="6" fillId="5" borderId="14" xfId="0" applyNumberFormat="1" applyFont="1" applyFill="1" applyBorder="1" applyAlignment="1">
      <alignment horizontal="center" vertical="center"/>
    </xf>
    <xf numFmtId="1" fontId="4" fillId="7" borderId="14" xfId="0" applyNumberFormat="1" applyFont="1" applyFill="1" applyBorder="1" applyAlignment="1">
      <alignment horizontal="center" vertical="center"/>
    </xf>
    <xf numFmtId="1" fontId="11" fillId="5" borderId="20" xfId="0" applyNumberFormat="1" applyFont="1" applyFill="1" applyBorder="1" applyAlignment="1">
      <alignment horizontal="center" vertical="center"/>
    </xf>
    <xf numFmtId="1" fontId="4" fillId="2" borderId="20" xfId="0" applyNumberFormat="1" applyFont="1" applyFill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0" fillId="7" borderId="20" xfId="0" applyNumberFormat="1" applyFill="1" applyBorder="1" applyAlignment="1">
      <alignment horizontal="center" vertical="center"/>
    </xf>
    <xf numFmtId="1" fontId="4" fillId="8" borderId="20" xfId="0" applyNumberFormat="1" applyFont="1" applyFill="1" applyBorder="1" applyAlignment="1">
      <alignment horizontal="center"/>
    </xf>
    <xf numFmtId="1" fontId="4" fillId="0" borderId="30" xfId="0" applyNumberFormat="1" applyFont="1" applyBorder="1" applyAlignment="1">
      <alignment horizontal="center"/>
    </xf>
    <xf numFmtId="1" fontId="9" fillId="4" borderId="14" xfId="0" applyNumberFormat="1" applyFont="1" applyFill="1" applyBorder="1" applyAlignment="1">
      <alignment horizontal="center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1" fillId="4" borderId="1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8" xfId="0" applyBorder="1"/>
    <xf numFmtId="0" fontId="0" fillId="0" borderId="47" xfId="0" applyBorder="1"/>
    <xf numFmtId="0" fontId="4" fillId="0" borderId="50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19" fillId="0" borderId="4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" fontId="4" fillId="5" borderId="7" xfId="0" applyNumberFormat="1" applyFont="1" applyFill="1" applyBorder="1" applyAlignment="1">
      <alignment horizontal="center" vertical="center"/>
    </xf>
    <xf numFmtId="0" fontId="0" fillId="0" borderId="0" xfId="0" applyBorder="1"/>
    <xf numFmtId="0" fontId="21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0" fillId="0" borderId="14" xfId="0" applyBorder="1" applyAlignment="1">
      <alignment vertical="top" wrapText="1"/>
    </xf>
    <xf numFmtId="1" fontId="4" fillId="4" borderId="25" xfId="0" applyNumberFormat="1" applyFont="1" applyFill="1" applyBorder="1" applyAlignment="1">
      <alignment horizontal="center" vertical="center"/>
    </xf>
    <xf numFmtId="1" fontId="4" fillId="4" borderId="2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left" vertical="top" wrapText="1"/>
    </xf>
    <xf numFmtId="0" fontId="4" fillId="9" borderId="6" xfId="0" applyFont="1" applyFill="1" applyBorder="1" applyAlignment="1">
      <alignment vertical="center"/>
    </xf>
    <xf numFmtId="1" fontId="4" fillId="9" borderId="29" xfId="0" applyNumberFormat="1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vertical="center"/>
    </xf>
    <xf numFmtId="1" fontId="14" fillId="9" borderId="7" xfId="0" applyNumberFormat="1" applyFont="1" applyFill="1" applyBorder="1" applyAlignment="1">
      <alignment horizontal="center" vertical="center"/>
    </xf>
    <xf numFmtId="1" fontId="4" fillId="9" borderId="4" xfId="0" applyNumberFormat="1" applyFont="1" applyFill="1" applyBorder="1" applyAlignment="1">
      <alignment horizontal="center" vertical="center"/>
    </xf>
    <xf numFmtId="1" fontId="22" fillId="0" borderId="11" xfId="0" applyNumberFormat="1" applyFont="1" applyBorder="1" applyAlignment="1">
      <alignment horizontal="center" vertical="center"/>
    </xf>
    <xf numFmtId="1" fontId="4" fillId="5" borderId="19" xfId="0" applyNumberFormat="1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1" fontId="9" fillId="5" borderId="21" xfId="0" applyNumberFormat="1" applyFont="1" applyFill="1" applyBorder="1" applyAlignment="1">
      <alignment horizontal="center" vertical="center"/>
    </xf>
    <xf numFmtId="0" fontId="9" fillId="5" borderId="27" xfId="0" applyFont="1" applyFill="1" applyBorder="1" applyAlignment="1">
      <alignment horizontal="center" vertical="center"/>
    </xf>
    <xf numFmtId="1" fontId="7" fillId="5" borderId="27" xfId="0" applyNumberFormat="1" applyFont="1" applyFill="1" applyBorder="1" applyAlignment="1">
      <alignment horizontal="center" vertical="center"/>
    </xf>
    <xf numFmtId="1" fontId="22" fillId="5" borderId="21" xfId="0" applyNumberFormat="1" applyFont="1" applyFill="1" applyBorder="1" applyAlignment="1">
      <alignment horizontal="center" vertical="center"/>
    </xf>
    <xf numFmtId="1" fontId="4" fillId="7" borderId="8" xfId="0" applyNumberFormat="1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vertical="center"/>
    </xf>
    <xf numFmtId="0" fontId="9" fillId="9" borderId="2" xfId="0" applyFont="1" applyFill="1" applyBorder="1" applyAlignment="1">
      <alignment vertical="center"/>
    </xf>
    <xf numFmtId="1" fontId="9" fillId="9" borderId="29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vertical="center"/>
    </xf>
    <xf numFmtId="1" fontId="9" fillId="9" borderId="13" xfId="0" applyNumberFormat="1" applyFont="1" applyFill="1" applyBorder="1" applyAlignment="1">
      <alignment horizontal="center" vertical="center"/>
    </xf>
    <xf numFmtId="1" fontId="9" fillId="9" borderId="14" xfId="0" applyNumberFormat="1" applyFont="1" applyFill="1" applyBorder="1" applyAlignment="1">
      <alignment horizontal="center" vertical="center"/>
    </xf>
    <xf numFmtId="1" fontId="0" fillId="7" borderId="14" xfId="0" applyNumberFormat="1" applyFill="1" applyBorder="1"/>
    <xf numFmtId="1" fontId="4" fillId="0" borderId="8" xfId="0" applyNumberFormat="1" applyFont="1" applyFill="1" applyBorder="1"/>
    <xf numFmtId="1" fontId="4" fillId="0" borderId="10" xfId="0" applyNumberFormat="1" applyFont="1" applyFill="1" applyBorder="1"/>
    <xf numFmtId="0" fontId="0" fillId="0" borderId="2" xfId="0" applyBorder="1" applyAlignment="1">
      <alignment horizontal="center" vertical="center"/>
    </xf>
    <xf numFmtId="1" fontId="0" fillId="7" borderId="20" xfId="0" applyNumberFormat="1" applyFill="1" applyBorder="1"/>
    <xf numFmtId="1" fontId="4" fillId="7" borderId="2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4" fillId="0" borderId="8" xfId="0" applyNumberFormat="1" applyFont="1" applyBorder="1" applyAlignment="1">
      <alignment horizontal="center" vertical="center"/>
    </xf>
    <xf numFmtId="1" fontId="4" fillId="2" borderId="25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8" fillId="0" borderId="8" xfId="0" applyFont="1" applyBorder="1" applyAlignment="1">
      <alignment vertical="center"/>
    </xf>
    <xf numFmtId="1" fontId="1" fillId="0" borderId="13" xfId="0" applyNumberFormat="1" applyFont="1" applyBorder="1" applyAlignment="1">
      <alignment vertical="top"/>
    </xf>
    <xf numFmtId="0" fontId="0" fillId="0" borderId="8" xfId="0" applyBorder="1" applyAlignment="1">
      <alignment horizontal="left" vertical="center" wrapText="1"/>
    </xf>
    <xf numFmtId="0" fontId="8" fillId="10" borderId="2" xfId="0" applyFont="1" applyFill="1" applyBorder="1" applyAlignment="1">
      <alignment vertical="center"/>
    </xf>
    <xf numFmtId="1" fontId="8" fillId="10" borderId="8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4" fillId="5" borderId="27" xfId="0" applyFont="1" applyFill="1" applyBorder="1" applyAlignment="1">
      <alignment horizontal="center" vertical="center"/>
    </xf>
    <xf numFmtId="0" fontId="0" fillId="10" borderId="32" xfId="0" applyFill="1" applyBorder="1" applyAlignment="1">
      <alignment vertical="center"/>
    </xf>
    <xf numFmtId="1" fontId="9" fillId="5" borderId="1" xfId="0" applyNumberFormat="1" applyFont="1" applyFill="1" applyBorder="1" applyAlignment="1">
      <alignment horizontal="center" vertical="center"/>
    </xf>
    <xf numFmtId="1" fontId="4" fillId="10" borderId="29" xfId="0" applyNumberFormat="1" applyFont="1" applyFill="1" applyBorder="1" applyAlignment="1">
      <alignment horizontal="center" vertical="center"/>
    </xf>
    <xf numFmtId="1" fontId="25" fillId="10" borderId="7" xfId="0" applyNumberFormat="1" applyFont="1" applyFill="1" applyBorder="1" applyAlignment="1">
      <alignment horizontal="center" vertical="center"/>
    </xf>
    <xf numFmtId="1" fontId="0" fillId="0" borderId="8" xfId="0" applyNumberFormat="1" applyFont="1" applyBorder="1" applyAlignment="1">
      <alignment horizontal="center" vertical="center"/>
    </xf>
    <xf numFmtId="1" fontId="4" fillId="10" borderId="20" xfId="0" applyNumberFormat="1" applyFont="1" applyFill="1" applyBorder="1" applyAlignment="1">
      <alignment horizontal="center" vertical="center"/>
    </xf>
    <xf numFmtId="1" fontId="22" fillId="10" borderId="7" xfId="0" applyNumberFormat="1" applyFont="1" applyFill="1" applyBorder="1" applyAlignment="1">
      <alignment horizontal="center" vertical="center"/>
    </xf>
    <xf numFmtId="1" fontId="9" fillId="10" borderId="8" xfId="0" applyNumberFormat="1" applyFont="1" applyFill="1" applyBorder="1" applyAlignment="1">
      <alignment horizontal="center" vertical="center"/>
    </xf>
    <xf numFmtId="1" fontId="4" fillId="0" borderId="29" xfId="0" applyNumberFormat="1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1" fontId="27" fillId="0" borderId="7" xfId="0" applyNumberFormat="1" applyFont="1" applyFill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23" fillId="0" borderId="11" xfId="0" applyNumberFormat="1" applyFont="1" applyBorder="1" applyAlignment="1">
      <alignment horizontal="center" vertical="center"/>
    </xf>
    <xf numFmtId="1" fontId="26" fillId="0" borderId="8" xfId="0" applyNumberFormat="1" applyFont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/>
    </xf>
    <xf numFmtId="1" fontId="0" fillId="0" borderId="8" xfId="0" applyNumberForma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1" fontId="23" fillId="0" borderId="13" xfId="0" applyNumberFormat="1" applyFont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1" fontId="0" fillId="0" borderId="8" xfId="0" applyNumberFormat="1" applyFill="1" applyBorder="1"/>
    <xf numFmtId="1" fontId="0" fillId="0" borderId="1" xfId="0" applyNumberFormat="1" applyFill="1" applyBorder="1"/>
    <xf numFmtId="1" fontId="0" fillId="0" borderId="35" xfId="0" applyNumberFormat="1" applyFill="1" applyBorder="1"/>
    <xf numFmtId="1" fontId="0" fillId="0" borderId="20" xfId="0" applyNumberFormat="1" applyFill="1" applyBorder="1"/>
    <xf numFmtId="1" fontId="4" fillId="0" borderId="1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textRotation="90"/>
    </xf>
    <xf numFmtId="0" fontId="3" fillId="0" borderId="1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0" xfId="0" applyBorder="1" applyAlignment="1">
      <alignment horizontal="center" textRotation="90"/>
    </xf>
    <xf numFmtId="1" fontId="4" fillId="4" borderId="20" xfId="0" applyNumberFormat="1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vertical="center"/>
    </xf>
    <xf numFmtId="0" fontId="0" fillId="0" borderId="8" xfId="0" applyFill="1" applyBorder="1"/>
    <xf numFmtId="1" fontId="0" fillId="0" borderId="7" xfId="0" applyNumberFormat="1" applyFont="1" applyBorder="1" applyAlignment="1">
      <alignment horizontal="center" vertical="center"/>
    </xf>
    <xf numFmtId="1" fontId="22" fillId="9" borderId="13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22" fillId="9" borderId="14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" fontId="26" fillId="0" borderId="8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35" xfId="0" applyNumberFormat="1" applyFont="1" applyFill="1" applyBorder="1"/>
    <xf numFmtId="1" fontId="0" fillId="0" borderId="25" xfId="0" applyNumberFormat="1" applyFont="1" applyFill="1" applyBorder="1"/>
    <xf numFmtId="1" fontId="0" fillId="0" borderId="8" xfId="0" applyNumberFormat="1" applyFont="1" applyFill="1" applyBorder="1"/>
    <xf numFmtId="1" fontId="23" fillId="0" borderId="14" xfId="0" applyNumberFormat="1" applyFont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15" fillId="2" borderId="18" xfId="0" applyFont="1" applyFill="1" applyBorder="1"/>
    <xf numFmtId="1" fontId="7" fillId="2" borderId="11" xfId="0" applyNumberFormat="1" applyFont="1" applyFill="1" applyBorder="1" applyAlignment="1">
      <alignment horizontal="center" vertical="center"/>
    </xf>
    <xf numFmtId="1" fontId="0" fillId="8" borderId="1" xfId="0" applyNumberFormat="1" applyFill="1" applyBorder="1"/>
    <xf numFmtId="1" fontId="4" fillId="0" borderId="1" xfId="0" applyNumberFormat="1" applyFont="1" applyFill="1" applyBorder="1"/>
    <xf numFmtId="1" fontId="4" fillId="0" borderId="26" xfId="0" applyNumberFormat="1" applyFont="1" applyFill="1" applyBorder="1"/>
    <xf numFmtId="0" fontId="0" fillId="9" borderId="32" xfId="0" applyFill="1" applyBorder="1" applyAlignment="1">
      <alignment vertical="center"/>
    </xf>
    <xf numFmtId="1" fontId="4" fillId="9" borderId="36" xfId="0" applyNumberFormat="1" applyFont="1" applyFill="1" applyBorder="1" applyAlignment="1">
      <alignment horizontal="center" vertical="center"/>
    </xf>
    <xf numFmtId="1" fontId="4" fillId="7" borderId="25" xfId="0" applyNumberFormat="1" applyFont="1" applyFill="1" applyBorder="1" applyAlignment="1">
      <alignment horizontal="center" vertical="center"/>
    </xf>
    <xf numFmtId="1" fontId="0" fillId="9" borderId="25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" fontId="1" fillId="4" borderId="25" xfId="0" applyNumberFormat="1" applyFont="1" applyFill="1" applyBorder="1" applyAlignment="1">
      <alignment horizontal="center" vertical="center"/>
    </xf>
    <xf numFmtId="1" fontId="11" fillId="5" borderId="25" xfId="0" applyNumberFormat="1" applyFont="1" applyFill="1" applyBorder="1" applyAlignment="1">
      <alignment horizontal="center" vertical="center"/>
    </xf>
    <xf numFmtId="1" fontId="4" fillId="9" borderId="25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/>
    <xf numFmtId="0" fontId="0" fillId="0" borderId="20" xfId="0" applyFill="1" applyBorder="1"/>
    <xf numFmtId="0" fontId="4" fillId="0" borderId="34" xfId="0" applyFont="1" applyBorder="1" applyAlignment="1">
      <alignment vertical="center" wrapText="1"/>
    </xf>
    <xf numFmtId="1" fontId="4" fillId="4" borderId="35" xfId="0" applyNumberFormat="1" applyFont="1" applyFill="1" applyBorder="1" applyAlignment="1">
      <alignment horizontal="center" vertical="center"/>
    </xf>
    <xf numFmtId="0" fontId="0" fillId="0" borderId="35" xfId="0" applyFill="1" applyBorder="1"/>
    <xf numFmtId="1" fontId="0" fillId="7" borderId="35" xfId="0" applyNumberFormat="1" applyFill="1" applyBorder="1" applyAlignment="1">
      <alignment horizontal="center" vertical="center"/>
    </xf>
    <xf numFmtId="1" fontId="0" fillId="0" borderId="11" xfId="0" applyNumberFormat="1" applyBorder="1"/>
    <xf numFmtId="1" fontId="0" fillId="3" borderId="1" xfId="0" applyNumberFormat="1" applyFill="1" applyBorder="1"/>
    <xf numFmtId="1" fontId="0" fillId="7" borderId="8" xfId="0" applyNumberFormat="1" applyFont="1" applyFill="1" applyBorder="1" applyAlignment="1">
      <alignment horizontal="center" vertical="center"/>
    </xf>
    <xf numFmtId="1" fontId="4" fillId="7" borderId="35" xfId="0" applyNumberFormat="1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4" fillId="0" borderId="53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0" fontId="4" fillId="0" borderId="53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54" xfId="0" applyFont="1" applyBorder="1" applyAlignment="1">
      <alignment vertical="center" wrapText="1"/>
    </xf>
    <xf numFmtId="0" fontId="4" fillId="9" borderId="59" xfId="0" applyFont="1" applyFill="1" applyBorder="1" applyAlignment="1">
      <alignment vertical="center" wrapText="1"/>
    </xf>
    <xf numFmtId="0" fontId="4" fillId="9" borderId="48" xfId="0" applyFont="1" applyFill="1" applyBorder="1" applyAlignment="1">
      <alignment vertical="center" wrapText="1"/>
    </xf>
    <xf numFmtId="0" fontId="4" fillId="9" borderId="57" xfId="0" applyFont="1" applyFill="1" applyBorder="1" applyAlignment="1">
      <alignment vertical="center" wrapText="1"/>
    </xf>
    <xf numFmtId="0" fontId="4" fillId="9" borderId="20" xfId="0" applyFont="1" applyFill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4" fillId="2" borderId="59" xfId="0" applyFont="1" applyFill="1" applyBorder="1" applyAlignment="1">
      <alignment vertical="center" wrapText="1"/>
    </xf>
    <xf numFmtId="0" fontId="4" fillId="2" borderId="58" xfId="0" applyFont="1" applyFill="1" applyBorder="1" applyAlignment="1">
      <alignment vertical="center" wrapText="1"/>
    </xf>
    <xf numFmtId="0" fontId="4" fillId="2" borderId="57" xfId="0" applyFont="1" applyFill="1" applyBorder="1" applyAlignment="1">
      <alignment vertical="center" wrapText="1"/>
    </xf>
    <xf numFmtId="0" fontId="4" fillId="2" borderId="41" xfId="0" applyFont="1" applyFill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textRotation="90"/>
    </xf>
    <xf numFmtId="0" fontId="4" fillId="0" borderId="24" xfId="0" applyFont="1" applyBorder="1" applyAlignment="1">
      <alignment horizontal="center" vertical="center" textRotation="90"/>
    </xf>
    <xf numFmtId="0" fontId="4" fillId="0" borderId="33" xfId="0" applyFont="1" applyBorder="1" applyAlignment="1">
      <alignment horizontal="center" vertical="center" textRotation="90"/>
    </xf>
    <xf numFmtId="0" fontId="4" fillId="4" borderId="59" xfId="0" applyFont="1" applyFill="1" applyBorder="1" applyAlignment="1">
      <alignment vertical="center" wrapText="1"/>
    </xf>
    <xf numFmtId="0" fontId="4" fillId="4" borderId="58" xfId="0" applyFont="1" applyFill="1" applyBorder="1" applyAlignment="1">
      <alignment vertical="center" wrapText="1"/>
    </xf>
    <xf numFmtId="0" fontId="4" fillId="4" borderId="57" xfId="0" applyFont="1" applyFill="1" applyBorder="1" applyAlignment="1">
      <alignment vertical="center" wrapText="1"/>
    </xf>
    <xf numFmtId="0" fontId="4" fillId="4" borderId="41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4" fillId="9" borderId="44" xfId="0" applyFont="1" applyFill="1" applyBorder="1" applyAlignment="1">
      <alignment vertical="center" wrapText="1"/>
    </xf>
    <xf numFmtId="0" fontId="4" fillId="9" borderId="25" xfId="0" applyFont="1" applyFill="1" applyBorder="1" applyAlignment="1">
      <alignment vertical="center" wrapText="1"/>
    </xf>
    <xf numFmtId="0" fontId="4" fillId="5" borderId="50" xfId="0" applyFont="1" applyFill="1" applyBorder="1" applyAlignment="1">
      <alignment horizontal="center" vertical="center" textRotation="90"/>
    </xf>
    <xf numFmtId="0" fontId="4" fillId="5" borderId="12" xfId="0" applyFont="1" applyFill="1" applyBorder="1" applyAlignment="1">
      <alignment horizontal="center" vertical="center" textRotation="90"/>
    </xf>
    <xf numFmtId="0" fontId="4" fillId="5" borderId="49" xfId="0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0" xfId="0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49" xfId="0" applyBorder="1" applyAlignment="1">
      <alignment horizontal="center" textRotation="90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10" borderId="59" xfId="0" applyFill="1" applyBorder="1" applyAlignment="1">
      <alignment horizontal="left" vertical="center" wrapText="1"/>
    </xf>
    <xf numFmtId="0" fontId="0" fillId="10" borderId="48" xfId="0" applyFill="1" applyBorder="1" applyAlignment="1">
      <alignment horizontal="left" vertical="center" wrapText="1"/>
    </xf>
    <xf numFmtId="0" fontId="0" fillId="10" borderId="57" xfId="0" applyFill="1" applyBorder="1" applyAlignment="1">
      <alignment horizontal="left" vertical="center" wrapText="1"/>
    </xf>
    <xf numFmtId="0" fontId="0" fillId="10" borderId="20" xfId="0" applyFill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4" fillId="10" borderId="20" xfId="0" applyFont="1" applyFill="1" applyBorder="1" applyAlignment="1">
      <alignment horizontal="left" vertical="center" wrapText="1"/>
    </xf>
    <xf numFmtId="0" fontId="4" fillId="10" borderId="8" xfId="0" applyFont="1" applyFill="1" applyBorder="1" applyAlignment="1">
      <alignment horizontal="left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1" fontId="4" fillId="8" borderId="26" xfId="0" applyNumberFormat="1" applyFont="1" applyFill="1" applyBorder="1" applyAlignment="1">
      <alignment horizontal="center"/>
    </xf>
    <xf numFmtId="1" fontId="4" fillId="8" borderId="11" xfId="0" applyNumberFormat="1" applyFont="1" applyFill="1" applyBorder="1" applyAlignment="1">
      <alignment horizontal="center"/>
    </xf>
    <xf numFmtId="0" fontId="4" fillId="0" borderId="60" xfId="0" applyFont="1" applyBorder="1" applyAlignment="1">
      <alignment vertical="center" wrapText="1"/>
    </xf>
    <xf numFmtId="0" fontId="4" fillId="0" borderId="47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0" fillId="0" borderId="31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14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" fillId="9" borderId="44" xfId="0" applyFont="1" applyFill="1" applyBorder="1" applyAlignment="1">
      <alignment horizontal="left" vertical="center" wrapText="1"/>
    </xf>
    <xf numFmtId="0" fontId="4" fillId="9" borderId="48" xfId="0" applyFont="1" applyFill="1" applyBorder="1" applyAlignment="1">
      <alignment horizontal="left" vertical="center" wrapText="1"/>
    </xf>
    <xf numFmtId="0" fontId="4" fillId="9" borderId="25" xfId="0" applyFont="1" applyFill="1" applyBorder="1" applyAlignment="1">
      <alignment horizontal="left" vertical="top" wrapText="1"/>
    </xf>
    <xf numFmtId="0" fontId="4" fillId="9" borderId="20" xfId="0" applyFont="1" applyFill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62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center" wrapText="1"/>
    </xf>
    <xf numFmtId="0" fontId="4" fillId="9" borderId="36" xfId="0" applyFont="1" applyFill="1" applyBorder="1" applyAlignment="1">
      <alignment vertical="center" wrapText="1"/>
    </xf>
    <xf numFmtId="0" fontId="4" fillId="9" borderId="29" xfId="0" applyFont="1" applyFill="1" applyBorder="1" applyAlignment="1">
      <alignment vertical="center" wrapText="1"/>
    </xf>
    <xf numFmtId="0" fontId="4" fillId="0" borderId="49" xfId="0" applyFont="1" applyBorder="1" applyAlignment="1">
      <alignment horizontal="center" vertical="center" textRotation="90"/>
    </xf>
    <xf numFmtId="0" fontId="4" fillId="2" borderId="31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0" fontId="4" fillId="4" borderId="13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 textRotation="90"/>
    </xf>
    <xf numFmtId="0" fontId="0" fillId="0" borderId="29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47" xfId="0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4" xfId="2"/>
    <cellStyle name="Процентный 2" xfId="3"/>
    <cellStyle name="Процент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78"/>
  <sheetViews>
    <sheetView zoomScale="70" zoomScaleNormal="70" workbookViewId="0">
      <selection activeCell="AR15" sqref="AR15"/>
    </sheetView>
  </sheetViews>
  <sheetFormatPr defaultRowHeight="12.75" x14ac:dyDescent="0.2"/>
  <cols>
    <col min="1" max="1" width="2.85546875" customWidth="1"/>
    <col min="2" max="2" width="10.28515625" customWidth="1"/>
    <col min="3" max="3" width="20.42578125" customWidth="1"/>
    <col min="5" max="5" width="4" customWidth="1"/>
    <col min="6" max="6" width="4.42578125" customWidth="1"/>
    <col min="7" max="7" width="3.85546875" customWidth="1"/>
    <col min="8" max="8" width="4.140625" customWidth="1"/>
    <col min="9" max="9" width="3.85546875" customWidth="1"/>
    <col min="10" max="10" width="3.7109375" customWidth="1"/>
    <col min="11" max="11" width="3.85546875" customWidth="1"/>
    <col min="12" max="12" width="4" customWidth="1"/>
    <col min="13" max="13" width="3.7109375" customWidth="1"/>
    <col min="14" max="14" width="4.140625" customWidth="1"/>
    <col min="15" max="20" width="3.85546875" customWidth="1"/>
    <col min="21" max="22" width="4.7109375" customWidth="1"/>
    <col min="23" max="24" width="2.7109375" customWidth="1"/>
    <col min="25" max="27" width="3.7109375" customWidth="1"/>
    <col min="28" max="28" width="4" customWidth="1"/>
    <col min="29" max="32" width="3.7109375" customWidth="1"/>
    <col min="33" max="34" width="3.85546875" customWidth="1"/>
    <col min="35" max="36" width="3.7109375" customWidth="1"/>
    <col min="37" max="37" width="3.85546875" customWidth="1"/>
    <col min="38" max="38" width="3.7109375" customWidth="1"/>
    <col min="39" max="39" width="3.85546875" customWidth="1"/>
    <col min="40" max="40" width="3.42578125" customWidth="1"/>
    <col min="41" max="41" width="3.7109375" customWidth="1"/>
    <col min="42" max="42" width="3.85546875" customWidth="1"/>
    <col min="43" max="43" width="3.7109375" customWidth="1"/>
    <col min="44" max="47" width="3.28515625" customWidth="1"/>
    <col min="48" max="48" width="7.7109375" customWidth="1"/>
    <col min="49" max="49" width="5.28515625" customWidth="1"/>
    <col min="50" max="59" width="2.7109375" customWidth="1"/>
    <col min="60" max="60" width="6.7109375" customWidth="1"/>
  </cols>
  <sheetData>
    <row r="1" spans="1:60" ht="15" x14ac:dyDescent="0.25">
      <c r="B1" s="2" t="s">
        <v>49</v>
      </c>
    </row>
    <row r="2" spans="1:60" ht="15.75" thickBot="1" x14ac:dyDescent="0.3">
      <c r="B2" s="2" t="s">
        <v>68</v>
      </c>
      <c r="C2" s="3" t="s">
        <v>125</v>
      </c>
      <c r="D2" s="3" t="s">
        <v>126</v>
      </c>
    </row>
    <row r="3" spans="1:60" ht="64.5" customHeight="1" x14ac:dyDescent="0.2">
      <c r="A3" s="392" t="s">
        <v>34</v>
      </c>
      <c r="B3" s="395" t="s">
        <v>0</v>
      </c>
      <c r="C3" s="398" t="s">
        <v>50</v>
      </c>
      <c r="D3" s="401" t="s">
        <v>51</v>
      </c>
      <c r="E3" s="25" t="s">
        <v>82</v>
      </c>
      <c r="F3" s="391" t="s">
        <v>35</v>
      </c>
      <c r="G3" s="391"/>
      <c r="H3" s="391"/>
      <c r="I3" s="21" t="s">
        <v>83</v>
      </c>
      <c r="J3" s="383" t="s">
        <v>36</v>
      </c>
      <c r="K3" s="383"/>
      <c r="L3" s="383"/>
      <c r="M3" s="383"/>
      <c r="N3" s="383" t="s">
        <v>37</v>
      </c>
      <c r="O3" s="383"/>
      <c r="P3" s="383"/>
      <c r="Q3" s="383"/>
      <c r="R3" s="4" t="s">
        <v>84</v>
      </c>
      <c r="S3" s="384" t="s">
        <v>38</v>
      </c>
      <c r="T3" s="385"/>
      <c r="U3" s="386"/>
      <c r="V3" s="35" t="s">
        <v>52</v>
      </c>
      <c r="W3" s="4" t="s">
        <v>85</v>
      </c>
      <c r="X3" s="383" t="s">
        <v>39</v>
      </c>
      <c r="Y3" s="383"/>
      <c r="Z3" s="383"/>
      <c r="AA3" s="383"/>
      <c r="AB3" s="4" t="s">
        <v>86</v>
      </c>
      <c r="AC3" s="383" t="s">
        <v>40</v>
      </c>
      <c r="AD3" s="383"/>
      <c r="AE3" s="383"/>
      <c r="AF3" s="4" t="s">
        <v>87</v>
      </c>
      <c r="AG3" s="383" t="s">
        <v>41</v>
      </c>
      <c r="AH3" s="383"/>
      <c r="AI3" s="383"/>
      <c r="AJ3" s="4" t="s">
        <v>53</v>
      </c>
      <c r="AK3" s="383" t="s">
        <v>42</v>
      </c>
      <c r="AL3" s="383"/>
      <c r="AM3" s="383"/>
      <c r="AN3" s="4" t="s">
        <v>54</v>
      </c>
      <c r="AO3" s="383" t="s">
        <v>43</v>
      </c>
      <c r="AP3" s="383"/>
      <c r="AQ3" s="383"/>
      <c r="AR3" s="383"/>
      <c r="AS3" s="4" t="s">
        <v>55</v>
      </c>
      <c r="AT3" s="383" t="s">
        <v>44</v>
      </c>
      <c r="AU3" s="383"/>
      <c r="AV3" s="383"/>
      <c r="AW3" s="35" t="s">
        <v>52</v>
      </c>
      <c r="AX3" s="4" t="s">
        <v>56</v>
      </c>
      <c r="AY3" s="383" t="s">
        <v>45</v>
      </c>
      <c r="AZ3" s="383"/>
      <c r="BA3" s="383"/>
      <c r="BB3" s="383"/>
      <c r="BC3" s="383" t="s">
        <v>46</v>
      </c>
      <c r="BD3" s="383"/>
      <c r="BE3" s="383"/>
      <c r="BF3" s="383"/>
      <c r="BG3" s="36" t="s">
        <v>57</v>
      </c>
      <c r="BH3" s="377" t="s">
        <v>58</v>
      </c>
    </row>
    <row r="4" spans="1:60" x14ac:dyDescent="0.2">
      <c r="A4" s="393"/>
      <c r="B4" s="396"/>
      <c r="C4" s="399"/>
      <c r="D4" s="402"/>
      <c r="E4" s="380" t="s">
        <v>59</v>
      </c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2"/>
      <c r="BH4" s="378"/>
    </row>
    <row r="5" spans="1:60" x14ac:dyDescent="0.2">
      <c r="A5" s="393"/>
      <c r="B5" s="396"/>
      <c r="C5" s="399"/>
      <c r="D5" s="402"/>
      <c r="E5" s="26">
        <v>35</v>
      </c>
      <c r="F5" s="22">
        <v>36</v>
      </c>
      <c r="G5" s="22">
        <v>37</v>
      </c>
      <c r="H5" s="22">
        <v>38</v>
      </c>
      <c r="I5" s="22">
        <v>39</v>
      </c>
      <c r="J5" s="22">
        <v>40</v>
      </c>
      <c r="K5" s="22">
        <v>41</v>
      </c>
      <c r="L5" s="22">
        <v>42</v>
      </c>
      <c r="M5" s="22">
        <v>43</v>
      </c>
      <c r="N5" s="22">
        <v>44</v>
      </c>
      <c r="O5" s="22">
        <v>45</v>
      </c>
      <c r="P5" s="22">
        <v>46</v>
      </c>
      <c r="Q5" s="22">
        <v>47</v>
      </c>
      <c r="R5" s="22">
        <v>48</v>
      </c>
      <c r="S5" s="22"/>
      <c r="T5" s="22"/>
      <c r="U5" s="22"/>
      <c r="V5" s="7"/>
      <c r="W5" s="22"/>
      <c r="X5" s="22">
        <v>1</v>
      </c>
      <c r="Y5" s="22">
        <v>2</v>
      </c>
      <c r="Z5" s="22">
        <v>3</v>
      </c>
      <c r="AA5" s="22">
        <v>4</v>
      </c>
      <c r="AB5" s="22">
        <v>5</v>
      </c>
      <c r="AC5" s="22">
        <v>6</v>
      </c>
      <c r="AD5" s="22">
        <v>7</v>
      </c>
      <c r="AE5" s="22">
        <v>8</v>
      </c>
      <c r="AF5" s="22">
        <v>9</v>
      </c>
      <c r="AG5" s="22">
        <v>10</v>
      </c>
      <c r="AH5" s="22">
        <v>11</v>
      </c>
      <c r="AI5" s="22">
        <v>12</v>
      </c>
      <c r="AJ5" s="22">
        <v>13</v>
      </c>
      <c r="AK5" s="22">
        <v>14</v>
      </c>
      <c r="AL5" s="22">
        <v>15</v>
      </c>
      <c r="AM5" s="22">
        <v>16</v>
      </c>
      <c r="AN5" s="22">
        <v>17</v>
      </c>
      <c r="AO5" s="22">
        <v>18</v>
      </c>
      <c r="AP5" s="22">
        <v>19</v>
      </c>
      <c r="AQ5" s="22">
        <v>20</v>
      </c>
      <c r="AR5" s="22">
        <v>21</v>
      </c>
      <c r="AS5" s="22">
        <v>22</v>
      </c>
      <c r="AT5" s="22">
        <v>23</v>
      </c>
      <c r="AU5" s="22">
        <v>24</v>
      </c>
      <c r="AV5" s="22">
        <v>25</v>
      </c>
      <c r="AW5" s="7"/>
      <c r="AX5" s="22">
        <v>26</v>
      </c>
      <c r="AY5" s="22">
        <v>27</v>
      </c>
      <c r="AZ5" s="22">
        <v>28</v>
      </c>
      <c r="BA5" s="22">
        <v>29</v>
      </c>
      <c r="BB5" s="22">
        <v>30</v>
      </c>
      <c r="BC5" s="22">
        <v>31</v>
      </c>
      <c r="BD5" s="22">
        <v>32</v>
      </c>
      <c r="BE5" s="22">
        <v>33</v>
      </c>
      <c r="BF5" s="22">
        <v>34</v>
      </c>
      <c r="BG5" s="23">
        <v>35</v>
      </c>
      <c r="BH5" s="378"/>
    </row>
    <row r="6" spans="1:60" x14ac:dyDescent="0.2">
      <c r="A6" s="393"/>
      <c r="B6" s="396"/>
      <c r="C6" s="399"/>
      <c r="D6" s="402"/>
      <c r="E6" s="380" t="s">
        <v>60</v>
      </c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382"/>
      <c r="BH6" s="378"/>
    </row>
    <row r="7" spans="1:60" ht="13.5" thickBot="1" x14ac:dyDescent="0.25">
      <c r="A7" s="394"/>
      <c r="B7" s="397"/>
      <c r="C7" s="400"/>
      <c r="D7" s="403"/>
      <c r="E7" s="27">
        <v>1</v>
      </c>
      <c r="F7" s="8">
        <v>2</v>
      </c>
      <c r="G7" s="8">
        <v>3</v>
      </c>
      <c r="H7" s="8">
        <v>4</v>
      </c>
      <c r="I7" s="8">
        <v>5</v>
      </c>
      <c r="J7" s="8">
        <v>6</v>
      </c>
      <c r="K7" s="8">
        <v>7</v>
      </c>
      <c r="L7" s="8">
        <v>8</v>
      </c>
      <c r="M7" s="8">
        <v>9</v>
      </c>
      <c r="N7" s="8">
        <v>10</v>
      </c>
      <c r="O7" s="8">
        <v>11</v>
      </c>
      <c r="P7" s="8">
        <v>12</v>
      </c>
      <c r="Q7" s="8">
        <v>13</v>
      </c>
      <c r="R7" s="8">
        <v>14</v>
      </c>
      <c r="S7" s="8">
        <v>15</v>
      </c>
      <c r="T7" s="8">
        <v>16</v>
      </c>
      <c r="U7" s="8">
        <v>17</v>
      </c>
      <c r="V7" s="37"/>
      <c r="W7" s="8">
        <v>18</v>
      </c>
      <c r="X7" s="8">
        <v>19</v>
      </c>
      <c r="Y7" s="8">
        <v>20</v>
      </c>
      <c r="Z7" s="8">
        <v>21</v>
      </c>
      <c r="AA7" s="8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8">
        <v>28</v>
      </c>
      <c r="AH7" s="8">
        <v>29</v>
      </c>
      <c r="AI7" s="8">
        <v>30</v>
      </c>
      <c r="AJ7" s="8">
        <v>31</v>
      </c>
      <c r="AK7" s="8">
        <v>32</v>
      </c>
      <c r="AL7" s="8">
        <v>33</v>
      </c>
      <c r="AM7" s="8">
        <v>34</v>
      </c>
      <c r="AN7" s="8">
        <v>35</v>
      </c>
      <c r="AO7" s="8">
        <v>36</v>
      </c>
      <c r="AP7" s="8">
        <v>37</v>
      </c>
      <c r="AQ7" s="8">
        <v>38</v>
      </c>
      <c r="AR7" s="8">
        <v>39</v>
      </c>
      <c r="AS7" s="8">
        <v>40</v>
      </c>
      <c r="AT7" s="8">
        <v>41</v>
      </c>
      <c r="AU7" s="8">
        <v>42</v>
      </c>
      <c r="AV7" s="8">
        <v>43</v>
      </c>
      <c r="AW7" s="37"/>
      <c r="AX7" s="8">
        <v>44</v>
      </c>
      <c r="AY7" s="8">
        <v>45</v>
      </c>
      <c r="AZ7" s="8">
        <v>46</v>
      </c>
      <c r="BA7" s="8">
        <v>47</v>
      </c>
      <c r="BB7" s="8">
        <v>48</v>
      </c>
      <c r="BC7" s="8">
        <v>49</v>
      </c>
      <c r="BD7" s="8">
        <v>50</v>
      </c>
      <c r="BE7" s="8">
        <v>51</v>
      </c>
      <c r="BF7" s="8">
        <v>52</v>
      </c>
      <c r="BG7" s="38">
        <v>53</v>
      </c>
      <c r="BH7" s="379"/>
    </row>
    <row r="8" spans="1:60" ht="19.5" customHeight="1" x14ac:dyDescent="0.2">
      <c r="A8" s="366" t="s">
        <v>124</v>
      </c>
      <c r="B8" s="369" t="s">
        <v>3</v>
      </c>
      <c r="C8" s="371" t="s">
        <v>2</v>
      </c>
      <c r="D8" s="28" t="s">
        <v>61</v>
      </c>
      <c r="E8" s="39">
        <f>SUM(E10,E30,E40,E56,E60)</f>
        <v>32</v>
      </c>
      <c r="F8" s="39">
        <f t="shared" ref="F8:R8" si="0">SUM(F10,F30,F40,F56,F60)</f>
        <v>36</v>
      </c>
      <c r="G8" s="39">
        <f t="shared" si="0"/>
        <v>34</v>
      </c>
      <c r="H8" s="39">
        <f t="shared" si="0"/>
        <v>36</v>
      </c>
      <c r="I8" s="39">
        <f t="shared" si="0"/>
        <v>36</v>
      </c>
      <c r="J8" s="39">
        <f t="shared" si="0"/>
        <v>36</v>
      </c>
      <c r="K8" s="39">
        <f t="shared" si="0"/>
        <v>34</v>
      </c>
      <c r="L8" s="39">
        <f t="shared" si="0"/>
        <v>36</v>
      </c>
      <c r="M8" s="39">
        <f t="shared" si="0"/>
        <v>36</v>
      </c>
      <c r="N8" s="39">
        <f t="shared" si="0"/>
        <v>36</v>
      </c>
      <c r="O8" s="39">
        <f t="shared" si="0"/>
        <v>36</v>
      </c>
      <c r="P8" s="39">
        <f t="shared" si="0"/>
        <v>34</v>
      </c>
      <c r="Q8" s="39">
        <f t="shared" si="0"/>
        <v>32</v>
      </c>
      <c r="R8" s="39">
        <f t="shared" si="0"/>
        <v>36</v>
      </c>
      <c r="S8" s="39">
        <f t="shared" ref="S8:T8" si="1">SUM(S10,S30,S40,S56,S60)</f>
        <v>36</v>
      </c>
      <c r="T8" s="39">
        <f t="shared" si="1"/>
        <v>36</v>
      </c>
      <c r="U8" s="61"/>
      <c r="V8" s="62">
        <f t="shared" ref="V8:V15" si="2">SUM(E8:T8)</f>
        <v>562</v>
      </c>
      <c r="W8" s="61"/>
      <c r="X8" s="61"/>
      <c r="Y8" s="39">
        <f>SUM(Y10,Y30,Y40,Y56,Y60)</f>
        <v>36</v>
      </c>
      <c r="Z8" s="39">
        <f t="shared" ref="Z8:AQ8" si="3">SUM(Z10,Z30,Z40,Z56,Z60)</f>
        <v>36</v>
      </c>
      <c r="AA8" s="39">
        <f t="shared" si="3"/>
        <v>36</v>
      </c>
      <c r="AB8" s="39">
        <f t="shared" si="3"/>
        <v>36</v>
      </c>
      <c r="AC8" s="39">
        <f t="shared" si="3"/>
        <v>34</v>
      </c>
      <c r="AD8" s="39">
        <f t="shared" si="3"/>
        <v>34</v>
      </c>
      <c r="AE8" s="39">
        <f t="shared" si="3"/>
        <v>34</v>
      </c>
      <c r="AF8" s="39">
        <f t="shared" si="3"/>
        <v>36</v>
      </c>
      <c r="AG8" s="39">
        <f t="shared" si="3"/>
        <v>36</v>
      </c>
      <c r="AH8" s="39">
        <f t="shared" si="3"/>
        <v>34</v>
      </c>
      <c r="AI8" s="39">
        <f t="shared" si="3"/>
        <v>36</v>
      </c>
      <c r="AJ8" s="39">
        <f t="shared" si="3"/>
        <v>36</v>
      </c>
      <c r="AK8" s="39">
        <f t="shared" si="3"/>
        <v>36</v>
      </c>
      <c r="AL8" s="39">
        <f t="shared" si="3"/>
        <v>36</v>
      </c>
      <c r="AM8" s="39">
        <f t="shared" si="3"/>
        <v>34</v>
      </c>
      <c r="AN8" s="39">
        <f t="shared" si="3"/>
        <v>32</v>
      </c>
      <c r="AO8" s="39">
        <f t="shared" si="3"/>
        <v>36</v>
      </c>
      <c r="AP8" s="39">
        <f t="shared" si="3"/>
        <v>33</v>
      </c>
      <c r="AQ8" s="39">
        <f t="shared" si="3"/>
        <v>32</v>
      </c>
      <c r="AR8" s="39">
        <f t="shared" ref="AR8:AU8" si="4">SUM(AR10,AR30,AR40,AR56,AR60)</f>
        <v>35</v>
      </c>
      <c r="AS8" s="47">
        <f t="shared" si="4"/>
        <v>36</v>
      </c>
      <c r="AT8" s="47">
        <f t="shared" si="4"/>
        <v>36</v>
      </c>
      <c r="AU8" s="47">
        <f t="shared" si="4"/>
        <v>36</v>
      </c>
      <c r="AV8" s="61"/>
      <c r="AW8" s="55">
        <f t="shared" ref="AW8:AW39" si="5">SUM(Y8:AU8)</f>
        <v>806</v>
      </c>
      <c r="AX8" s="61"/>
      <c r="AY8" s="61"/>
      <c r="AZ8" s="61"/>
      <c r="BA8" s="61"/>
      <c r="BB8" s="61"/>
      <c r="BC8" s="61"/>
      <c r="BD8" s="61"/>
      <c r="BE8" s="61"/>
      <c r="BF8" s="61"/>
      <c r="BG8" s="63"/>
      <c r="BH8" s="221">
        <f>SUM(V8,AW8)</f>
        <v>1368</v>
      </c>
    </row>
    <row r="9" spans="1:60" ht="16.5" customHeight="1" thickBot="1" x14ac:dyDescent="0.25">
      <c r="A9" s="366"/>
      <c r="B9" s="370"/>
      <c r="C9" s="372"/>
      <c r="D9" s="64" t="s">
        <v>62</v>
      </c>
      <c r="E9" s="65">
        <f>SUM(E11,E31,E41,E57,E61)</f>
        <v>4</v>
      </c>
      <c r="F9" s="65">
        <f t="shared" ref="F9:R9" si="6">SUM(F11,F31,F41,F57,F61)</f>
        <v>0</v>
      </c>
      <c r="G9" s="65">
        <f t="shared" si="6"/>
        <v>2</v>
      </c>
      <c r="H9" s="65">
        <f t="shared" si="6"/>
        <v>0</v>
      </c>
      <c r="I9" s="65">
        <f t="shared" si="6"/>
        <v>0</v>
      </c>
      <c r="J9" s="65">
        <f t="shared" si="6"/>
        <v>0</v>
      </c>
      <c r="K9" s="65">
        <f t="shared" si="6"/>
        <v>2</v>
      </c>
      <c r="L9" s="65">
        <f t="shared" si="6"/>
        <v>0</v>
      </c>
      <c r="M9" s="65">
        <f t="shared" si="6"/>
        <v>0</v>
      </c>
      <c r="N9" s="65">
        <f t="shared" si="6"/>
        <v>0</v>
      </c>
      <c r="O9" s="65">
        <f t="shared" si="6"/>
        <v>0</v>
      </c>
      <c r="P9" s="65">
        <f t="shared" si="6"/>
        <v>2</v>
      </c>
      <c r="Q9" s="65">
        <f t="shared" si="6"/>
        <v>4</v>
      </c>
      <c r="R9" s="65">
        <f t="shared" si="6"/>
        <v>0</v>
      </c>
      <c r="S9" s="65">
        <f t="shared" ref="S9:T9" si="7">SUM(S11,S31,S41,S57,S61)</f>
        <v>0</v>
      </c>
      <c r="T9" s="65">
        <f t="shared" si="7"/>
        <v>0</v>
      </c>
      <c r="U9" s="53"/>
      <c r="V9" s="52">
        <f t="shared" si="2"/>
        <v>14</v>
      </c>
      <c r="W9" s="53"/>
      <c r="X9" s="53"/>
      <c r="Y9" s="65">
        <f>SUM(Y11,Y31,Y41,Y57,Y61)</f>
        <v>0</v>
      </c>
      <c r="Z9" s="65">
        <f t="shared" ref="Z9:AQ9" si="8">SUM(Z11,Z31,Z41,Z57,Z61)</f>
        <v>0</v>
      </c>
      <c r="AA9" s="65">
        <f t="shared" si="8"/>
        <v>0</v>
      </c>
      <c r="AB9" s="65">
        <f t="shared" si="8"/>
        <v>0</v>
      </c>
      <c r="AC9" s="65">
        <f t="shared" si="8"/>
        <v>2</v>
      </c>
      <c r="AD9" s="65">
        <f t="shared" si="8"/>
        <v>2</v>
      </c>
      <c r="AE9" s="65">
        <f t="shared" si="8"/>
        <v>2</v>
      </c>
      <c r="AF9" s="65">
        <f t="shared" si="8"/>
        <v>0</v>
      </c>
      <c r="AG9" s="65">
        <f t="shared" si="8"/>
        <v>0</v>
      </c>
      <c r="AH9" s="65">
        <f t="shared" si="8"/>
        <v>2</v>
      </c>
      <c r="AI9" s="65">
        <f t="shared" si="8"/>
        <v>0</v>
      </c>
      <c r="AJ9" s="65">
        <f t="shared" si="8"/>
        <v>0</v>
      </c>
      <c r="AK9" s="65">
        <f t="shared" si="8"/>
        <v>0</v>
      </c>
      <c r="AL9" s="65">
        <f t="shared" si="8"/>
        <v>0</v>
      </c>
      <c r="AM9" s="65">
        <f t="shared" si="8"/>
        <v>2</v>
      </c>
      <c r="AN9" s="65">
        <f t="shared" si="8"/>
        <v>4</v>
      </c>
      <c r="AO9" s="65">
        <f t="shared" si="8"/>
        <v>0</v>
      </c>
      <c r="AP9" s="65">
        <f t="shared" si="8"/>
        <v>3</v>
      </c>
      <c r="AQ9" s="65">
        <f t="shared" si="8"/>
        <v>4</v>
      </c>
      <c r="AR9" s="65">
        <f t="shared" ref="AR9:AU9" si="9">SUM(AR11,AR31,AR41,AR57,AR61)</f>
        <v>1</v>
      </c>
      <c r="AS9" s="47">
        <f t="shared" si="9"/>
        <v>0</v>
      </c>
      <c r="AT9" s="47">
        <f t="shared" si="9"/>
        <v>0</v>
      </c>
      <c r="AU9" s="47">
        <f t="shared" si="9"/>
        <v>0</v>
      </c>
      <c r="AV9" s="53"/>
      <c r="AW9" s="57">
        <f t="shared" si="5"/>
        <v>22</v>
      </c>
      <c r="AX9" s="53"/>
      <c r="AY9" s="53"/>
      <c r="AZ9" s="53"/>
      <c r="BA9" s="53"/>
      <c r="BB9" s="53"/>
      <c r="BC9" s="53"/>
      <c r="BD9" s="53"/>
      <c r="BE9" s="53"/>
      <c r="BF9" s="53"/>
      <c r="BG9" s="66"/>
      <c r="BH9" s="228">
        <f>SUM(V9,AW9)</f>
        <v>36</v>
      </c>
    </row>
    <row r="10" spans="1:60" ht="20.100000000000001" customHeight="1" x14ac:dyDescent="0.2">
      <c r="A10" s="366"/>
      <c r="B10" s="355" t="s">
        <v>3</v>
      </c>
      <c r="C10" s="357" t="s">
        <v>4</v>
      </c>
      <c r="D10" s="67" t="s">
        <v>61</v>
      </c>
      <c r="E10" s="68">
        <f>SUM(E12,E14,E16,E20,E24,E18)</f>
        <v>10</v>
      </c>
      <c r="F10" s="68">
        <f t="shared" ref="F10:R10" si="10">SUM(F12,F14,F16,F20,F24,F18)</f>
        <v>14</v>
      </c>
      <c r="G10" s="68">
        <f t="shared" si="10"/>
        <v>14</v>
      </c>
      <c r="H10" s="68">
        <f t="shared" si="10"/>
        <v>12</v>
      </c>
      <c r="I10" s="68">
        <f t="shared" si="10"/>
        <v>14</v>
      </c>
      <c r="J10" s="68">
        <f t="shared" si="10"/>
        <v>12</v>
      </c>
      <c r="K10" s="68">
        <f t="shared" si="10"/>
        <v>12</v>
      </c>
      <c r="L10" s="68">
        <f t="shared" si="10"/>
        <v>12</v>
      </c>
      <c r="M10" s="68">
        <f t="shared" si="10"/>
        <v>12</v>
      </c>
      <c r="N10" s="68">
        <f t="shared" si="10"/>
        <v>12</v>
      </c>
      <c r="O10" s="68">
        <f t="shared" si="10"/>
        <v>14</v>
      </c>
      <c r="P10" s="68">
        <f t="shared" si="10"/>
        <v>14</v>
      </c>
      <c r="Q10" s="68">
        <f t="shared" si="10"/>
        <v>12</v>
      </c>
      <c r="R10" s="68">
        <f t="shared" si="10"/>
        <v>14</v>
      </c>
      <c r="S10" s="68">
        <f t="shared" ref="S10:T10" si="11">SUM(S12,S14,S16,S20,S24,S18)</f>
        <v>16</v>
      </c>
      <c r="T10" s="68">
        <f t="shared" si="11"/>
        <v>15</v>
      </c>
      <c r="U10" s="69"/>
      <c r="V10" s="62">
        <f>SUM(E10:T10)</f>
        <v>209</v>
      </c>
      <c r="W10" s="69"/>
      <c r="X10" s="69"/>
      <c r="Y10" s="68">
        <f>SUM(Y12,Y14,Y16,Y18,Y20,Y24,)</f>
        <v>12</v>
      </c>
      <c r="Z10" s="68">
        <f t="shared" ref="Z10:AQ10" si="12">SUM(Z12,Z14,Z16,Z18,Z20,Z24,)</f>
        <v>8</v>
      </c>
      <c r="AA10" s="68">
        <f t="shared" si="12"/>
        <v>8</v>
      </c>
      <c r="AB10" s="68">
        <f t="shared" si="12"/>
        <v>8</v>
      </c>
      <c r="AC10" s="68">
        <f t="shared" si="12"/>
        <v>10</v>
      </c>
      <c r="AD10" s="68">
        <f t="shared" si="12"/>
        <v>8</v>
      </c>
      <c r="AE10" s="68">
        <f t="shared" si="12"/>
        <v>8</v>
      </c>
      <c r="AF10" s="68">
        <f t="shared" si="12"/>
        <v>10</v>
      </c>
      <c r="AG10" s="68">
        <f t="shared" si="12"/>
        <v>10</v>
      </c>
      <c r="AH10" s="68">
        <f t="shared" si="12"/>
        <v>8</v>
      </c>
      <c r="AI10" s="68">
        <f t="shared" si="12"/>
        <v>10</v>
      </c>
      <c r="AJ10" s="68">
        <f t="shared" si="12"/>
        <v>8</v>
      </c>
      <c r="AK10" s="68">
        <f t="shared" si="12"/>
        <v>10</v>
      </c>
      <c r="AL10" s="68">
        <f t="shared" si="12"/>
        <v>10</v>
      </c>
      <c r="AM10" s="68">
        <f t="shared" si="12"/>
        <v>10</v>
      </c>
      <c r="AN10" s="68">
        <f t="shared" si="12"/>
        <v>8</v>
      </c>
      <c r="AO10" s="68">
        <f t="shared" si="12"/>
        <v>10</v>
      </c>
      <c r="AP10" s="68">
        <f t="shared" si="12"/>
        <v>7</v>
      </c>
      <c r="AQ10" s="68">
        <f t="shared" si="12"/>
        <v>8</v>
      </c>
      <c r="AR10" s="68">
        <f t="shared" ref="AR10:AU10" si="13">SUM(AR12,AR14,AR16,AR18,AR20,AR24,)</f>
        <v>8</v>
      </c>
      <c r="AS10" s="47">
        <f t="shared" si="13"/>
        <v>0</v>
      </c>
      <c r="AT10" s="47">
        <f t="shared" si="13"/>
        <v>0</v>
      </c>
      <c r="AU10" s="47">
        <f t="shared" si="13"/>
        <v>0</v>
      </c>
      <c r="AV10" s="69"/>
      <c r="AW10" s="55">
        <f t="shared" si="5"/>
        <v>179</v>
      </c>
      <c r="AX10" s="69"/>
      <c r="AY10" s="69"/>
      <c r="AZ10" s="69"/>
      <c r="BA10" s="69"/>
      <c r="BB10" s="69"/>
      <c r="BC10" s="69"/>
      <c r="BD10" s="69"/>
      <c r="BE10" s="69"/>
      <c r="BF10" s="69"/>
      <c r="BG10" s="70"/>
      <c r="BH10" s="221">
        <f>SUM(V10,AW10)</f>
        <v>388</v>
      </c>
    </row>
    <row r="11" spans="1:60" ht="20.100000000000001" customHeight="1" thickBot="1" x14ac:dyDescent="0.25">
      <c r="A11" s="366"/>
      <c r="B11" s="373"/>
      <c r="C11" s="374"/>
      <c r="D11" s="138" t="s">
        <v>62</v>
      </c>
      <c r="E11" s="139">
        <f>SUM(E13,E15,E17,E21,E25,E19)</f>
        <v>2</v>
      </c>
      <c r="F11" s="139">
        <f t="shared" ref="F11:R11" si="14">SUM(F13,F15,F17,F21,F25,F19)</f>
        <v>0</v>
      </c>
      <c r="G11" s="139">
        <f t="shared" si="14"/>
        <v>2</v>
      </c>
      <c r="H11" s="139">
        <f t="shared" si="14"/>
        <v>0</v>
      </c>
      <c r="I11" s="139">
        <f t="shared" si="14"/>
        <v>0</v>
      </c>
      <c r="J11" s="139">
        <f t="shared" si="14"/>
        <v>0</v>
      </c>
      <c r="K11" s="139">
        <f t="shared" si="14"/>
        <v>0</v>
      </c>
      <c r="L11" s="139">
        <f t="shared" si="14"/>
        <v>0</v>
      </c>
      <c r="M11" s="139">
        <f t="shared" si="14"/>
        <v>0</v>
      </c>
      <c r="N11" s="139">
        <f t="shared" si="14"/>
        <v>0</v>
      </c>
      <c r="O11" s="139">
        <f t="shared" si="14"/>
        <v>0</v>
      </c>
      <c r="P11" s="139">
        <f t="shared" si="14"/>
        <v>1</v>
      </c>
      <c r="Q11" s="139">
        <f t="shared" si="14"/>
        <v>2</v>
      </c>
      <c r="R11" s="139">
        <f t="shared" si="14"/>
        <v>0</v>
      </c>
      <c r="S11" s="139">
        <f t="shared" ref="S11:T11" si="15">SUM(S13,S15,S17,S21,S25,S19)</f>
        <v>0</v>
      </c>
      <c r="T11" s="139">
        <f t="shared" si="15"/>
        <v>0</v>
      </c>
      <c r="U11" s="140"/>
      <c r="V11" s="49">
        <f>SUM(E11:T11)</f>
        <v>7</v>
      </c>
      <c r="W11" s="72"/>
      <c r="X11" s="72"/>
      <c r="Y11" s="149">
        <f>SUM(Y13,Y15,Y17,Y19,Y21,Y25,)</f>
        <v>0</v>
      </c>
      <c r="Z11" s="149">
        <f t="shared" ref="Z11:AQ11" si="16">SUM(Z13,Z15,Z17,Z19,Z21,Z25,)</f>
        <v>0</v>
      </c>
      <c r="AA11" s="149">
        <f t="shared" si="16"/>
        <v>0</v>
      </c>
      <c r="AB11" s="149">
        <f t="shared" si="16"/>
        <v>0</v>
      </c>
      <c r="AC11" s="149">
        <f t="shared" si="16"/>
        <v>0</v>
      </c>
      <c r="AD11" s="149">
        <f t="shared" si="16"/>
        <v>0</v>
      </c>
      <c r="AE11" s="149">
        <f t="shared" si="16"/>
        <v>0</v>
      </c>
      <c r="AF11" s="149">
        <f t="shared" si="16"/>
        <v>0</v>
      </c>
      <c r="AG11" s="149">
        <f t="shared" si="16"/>
        <v>0</v>
      </c>
      <c r="AH11" s="149">
        <f t="shared" si="16"/>
        <v>0</v>
      </c>
      <c r="AI11" s="149">
        <f t="shared" si="16"/>
        <v>0</v>
      </c>
      <c r="AJ11" s="149">
        <f t="shared" si="16"/>
        <v>0</v>
      </c>
      <c r="AK11" s="149">
        <f t="shared" si="16"/>
        <v>0</v>
      </c>
      <c r="AL11" s="149">
        <f t="shared" si="16"/>
        <v>0</v>
      </c>
      <c r="AM11" s="149">
        <f t="shared" si="16"/>
        <v>0</v>
      </c>
      <c r="AN11" s="149">
        <f t="shared" si="16"/>
        <v>2</v>
      </c>
      <c r="AO11" s="149">
        <f t="shared" si="16"/>
        <v>0</v>
      </c>
      <c r="AP11" s="149">
        <f t="shared" si="16"/>
        <v>3</v>
      </c>
      <c r="AQ11" s="149">
        <f t="shared" si="16"/>
        <v>0</v>
      </c>
      <c r="AR11" s="149">
        <f t="shared" ref="AR11:AU11" si="17">SUM(AR13,AR15,AR17,AR19,AR21,AR25,)</f>
        <v>0</v>
      </c>
      <c r="AS11" s="47">
        <f t="shared" si="17"/>
        <v>0</v>
      </c>
      <c r="AT11" s="47">
        <f t="shared" si="17"/>
        <v>0</v>
      </c>
      <c r="AU11" s="47">
        <f t="shared" si="17"/>
        <v>0</v>
      </c>
      <c r="AV11" s="72"/>
      <c r="AW11" s="57">
        <f t="shared" si="5"/>
        <v>5</v>
      </c>
      <c r="AX11" s="72"/>
      <c r="AY11" s="72"/>
      <c r="AZ11" s="72"/>
      <c r="BA11" s="72"/>
      <c r="BB11" s="72"/>
      <c r="BC11" s="72"/>
      <c r="BD11" s="72"/>
      <c r="BE11" s="72"/>
      <c r="BF11" s="72"/>
      <c r="BG11" s="73"/>
      <c r="BH11" s="228">
        <f>SUM(V11,AW11)</f>
        <v>12</v>
      </c>
    </row>
    <row r="12" spans="1:60" x14ac:dyDescent="0.2">
      <c r="A12" s="366"/>
      <c r="B12" s="336" t="s">
        <v>5</v>
      </c>
      <c r="C12" s="338" t="s">
        <v>127</v>
      </c>
      <c r="D12" s="10" t="s">
        <v>61</v>
      </c>
      <c r="E12" s="43">
        <v>4</v>
      </c>
      <c r="F12" s="43">
        <v>4</v>
      </c>
      <c r="G12" s="43">
        <v>4</v>
      </c>
      <c r="H12" s="43">
        <v>2</v>
      </c>
      <c r="I12" s="43">
        <v>4</v>
      </c>
      <c r="J12" s="43">
        <v>4</v>
      </c>
      <c r="K12" s="43">
        <v>4</v>
      </c>
      <c r="L12" s="43">
        <v>2</v>
      </c>
      <c r="M12" s="43">
        <v>2</v>
      </c>
      <c r="N12" s="43">
        <v>2</v>
      </c>
      <c r="O12" s="43">
        <v>4</v>
      </c>
      <c r="P12" s="43">
        <v>4</v>
      </c>
      <c r="Q12" s="43">
        <v>2</v>
      </c>
      <c r="R12" s="43">
        <v>4</v>
      </c>
      <c r="S12" s="266">
        <v>4</v>
      </c>
      <c r="T12" s="266">
        <v>4</v>
      </c>
      <c r="U12" s="45" t="s">
        <v>29</v>
      </c>
      <c r="V12" s="46">
        <f t="shared" si="2"/>
        <v>54</v>
      </c>
      <c r="W12" s="72"/>
      <c r="X12" s="72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275"/>
      <c r="AS12" s="47"/>
      <c r="AT12" s="47"/>
      <c r="AU12" s="47"/>
      <c r="AV12" s="45"/>
      <c r="AW12" s="168">
        <f t="shared" si="5"/>
        <v>0</v>
      </c>
      <c r="AX12" s="72"/>
      <c r="AY12" s="72"/>
      <c r="AZ12" s="72"/>
      <c r="BA12" s="72"/>
      <c r="BB12" s="72"/>
      <c r="BC12" s="72"/>
      <c r="BD12" s="72"/>
      <c r="BE12" s="72"/>
      <c r="BF12" s="72"/>
      <c r="BG12" s="73"/>
      <c r="BH12" s="224">
        <f t="shared" ref="BH12:BH27" si="18">SUM(E12:T12,Y12:AU12)</f>
        <v>54</v>
      </c>
    </row>
    <row r="13" spans="1:60" x14ac:dyDescent="0.2">
      <c r="A13" s="366"/>
      <c r="B13" s="337"/>
      <c r="C13" s="339"/>
      <c r="D13" s="13" t="s">
        <v>62</v>
      </c>
      <c r="E13" s="29">
        <v>2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65"/>
      <c r="T13" s="265"/>
      <c r="U13" s="45"/>
      <c r="V13" s="49">
        <f t="shared" si="2"/>
        <v>2</v>
      </c>
      <c r="W13" s="72"/>
      <c r="X13" s="72"/>
      <c r="Y13" s="29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29"/>
      <c r="AP13" s="30"/>
      <c r="AQ13" s="30"/>
      <c r="AR13" s="275"/>
      <c r="AS13" s="47"/>
      <c r="AT13" s="47"/>
      <c r="AU13" s="47"/>
      <c r="AV13" s="45"/>
      <c r="AW13" s="34">
        <f t="shared" si="5"/>
        <v>0</v>
      </c>
      <c r="AX13" s="72"/>
      <c r="AY13" s="72"/>
      <c r="AZ13" s="72"/>
      <c r="BA13" s="72"/>
      <c r="BB13" s="72"/>
      <c r="BC13" s="72"/>
      <c r="BD13" s="72"/>
      <c r="BE13" s="72"/>
      <c r="BF13" s="72"/>
      <c r="BG13" s="73"/>
      <c r="BH13" s="223">
        <f t="shared" si="18"/>
        <v>2</v>
      </c>
    </row>
    <row r="14" spans="1:60" x14ac:dyDescent="0.2">
      <c r="A14" s="366"/>
      <c r="B14" s="336" t="s">
        <v>95</v>
      </c>
      <c r="C14" s="338" t="s">
        <v>11</v>
      </c>
      <c r="D14" s="10" t="s">
        <v>61</v>
      </c>
      <c r="E14" s="43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266"/>
      <c r="T14" s="266"/>
      <c r="U14" s="45"/>
      <c r="V14" s="46">
        <f t="shared" si="2"/>
        <v>0</v>
      </c>
      <c r="W14" s="72"/>
      <c r="X14" s="72"/>
      <c r="Y14" s="44">
        <v>2</v>
      </c>
      <c r="Z14" s="44">
        <v>2</v>
      </c>
      <c r="AA14" s="44">
        <v>2</v>
      </c>
      <c r="AB14" s="44">
        <v>2</v>
      </c>
      <c r="AC14" s="44">
        <v>2</v>
      </c>
      <c r="AD14" s="44">
        <v>2</v>
      </c>
      <c r="AE14" s="44">
        <v>2</v>
      </c>
      <c r="AF14" s="44">
        <v>2</v>
      </c>
      <c r="AG14" s="44">
        <v>2</v>
      </c>
      <c r="AH14" s="44">
        <v>2</v>
      </c>
      <c r="AI14" s="44">
        <v>2</v>
      </c>
      <c r="AJ14" s="44">
        <v>2</v>
      </c>
      <c r="AK14" s="44">
        <v>2</v>
      </c>
      <c r="AL14" s="44">
        <v>2</v>
      </c>
      <c r="AM14" s="44">
        <v>2</v>
      </c>
      <c r="AN14" s="44">
        <v>2</v>
      </c>
      <c r="AO14" s="44">
        <v>2</v>
      </c>
      <c r="AP14" s="44">
        <v>1</v>
      </c>
      <c r="AQ14" s="44">
        <v>0</v>
      </c>
      <c r="AR14" s="275">
        <v>0</v>
      </c>
      <c r="AS14" s="47"/>
      <c r="AT14" s="47"/>
      <c r="AU14" s="47"/>
      <c r="AV14" s="45" t="s">
        <v>30</v>
      </c>
      <c r="AW14" s="168">
        <f t="shared" si="5"/>
        <v>35</v>
      </c>
      <c r="AX14" s="72"/>
      <c r="AY14" s="72"/>
      <c r="AZ14" s="72"/>
      <c r="BA14" s="72"/>
      <c r="BB14" s="72"/>
      <c r="BC14" s="72"/>
      <c r="BD14" s="72"/>
      <c r="BE14" s="72"/>
      <c r="BF14" s="72"/>
      <c r="BG14" s="73"/>
      <c r="BH14" s="224">
        <f t="shared" si="18"/>
        <v>35</v>
      </c>
    </row>
    <row r="15" spans="1:60" x14ac:dyDescent="0.2">
      <c r="A15" s="366"/>
      <c r="B15" s="337"/>
      <c r="C15" s="339"/>
      <c r="D15" s="13" t="s">
        <v>62</v>
      </c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265"/>
      <c r="T15" s="265"/>
      <c r="U15" s="45"/>
      <c r="V15" s="49">
        <f t="shared" si="2"/>
        <v>0</v>
      </c>
      <c r="W15" s="72"/>
      <c r="X15" s="72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>
        <v>1</v>
      </c>
      <c r="AQ15" s="29"/>
      <c r="AR15" s="275"/>
      <c r="AS15" s="47"/>
      <c r="AT15" s="47"/>
      <c r="AU15" s="47"/>
      <c r="AV15" s="45"/>
      <c r="AW15" s="34">
        <f t="shared" si="5"/>
        <v>1</v>
      </c>
      <c r="AX15" s="72"/>
      <c r="AY15" s="72"/>
      <c r="AZ15" s="72"/>
      <c r="BA15" s="72"/>
      <c r="BB15" s="72"/>
      <c r="BC15" s="72"/>
      <c r="BD15" s="72"/>
      <c r="BE15" s="72"/>
      <c r="BF15" s="72"/>
      <c r="BG15" s="73"/>
      <c r="BH15" s="223">
        <f t="shared" si="18"/>
        <v>1</v>
      </c>
    </row>
    <row r="16" spans="1:60" x14ac:dyDescent="0.2">
      <c r="A16" s="366"/>
      <c r="B16" s="336" t="s">
        <v>6</v>
      </c>
      <c r="C16" s="338" t="s">
        <v>90</v>
      </c>
      <c r="D16" s="10" t="s">
        <v>61</v>
      </c>
      <c r="E16" s="43">
        <v>4</v>
      </c>
      <c r="F16" s="44">
        <v>2</v>
      </c>
      <c r="G16" s="44">
        <v>2</v>
      </c>
      <c r="H16" s="44">
        <v>4</v>
      </c>
      <c r="I16" s="44">
        <v>4</v>
      </c>
      <c r="J16" s="44">
        <v>2</v>
      </c>
      <c r="K16" s="44">
        <v>2</v>
      </c>
      <c r="L16" s="44">
        <v>4</v>
      </c>
      <c r="M16" s="44">
        <v>4</v>
      </c>
      <c r="N16" s="44">
        <v>4</v>
      </c>
      <c r="O16" s="44">
        <v>4</v>
      </c>
      <c r="P16" s="44">
        <v>4</v>
      </c>
      <c r="Q16" s="44">
        <v>4</v>
      </c>
      <c r="R16" s="44">
        <v>4</v>
      </c>
      <c r="S16" s="266">
        <v>4</v>
      </c>
      <c r="T16" s="266">
        <v>5</v>
      </c>
      <c r="U16" s="45" t="s">
        <v>29</v>
      </c>
      <c r="V16" s="46">
        <f t="shared" ref="V16:V29" si="19">SUM(E16:T16)</f>
        <v>57</v>
      </c>
      <c r="W16" s="72"/>
      <c r="X16" s="72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275"/>
      <c r="AS16" s="47"/>
      <c r="AT16" s="47"/>
      <c r="AU16" s="47"/>
      <c r="AV16" s="45"/>
      <c r="AW16" s="168">
        <f t="shared" si="5"/>
        <v>0</v>
      </c>
      <c r="AX16" s="72"/>
      <c r="AY16" s="72"/>
      <c r="AZ16" s="72"/>
      <c r="BA16" s="72"/>
      <c r="BB16" s="72"/>
      <c r="BC16" s="72"/>
      <c r="BD16" s="72"/>
      <c r="BE16" s="72"/>
      <c r="BF16" s="72"/>
      <c r="BG16" s="73"/>
      <c r="BH16" s="224">
        <f t="shared" si="18"/>
        <v>57</v>
      </c>
    </row>
    <row r="17" spans="1:60" x14ac:dyDescent="0.2">
      <c r="A17" s="366"/>
      <c r="B17" s="337"/>
      <c r="C17" s="339"/>
      <c r="D17" s="13" t="s">
        <v>62</v>
      </c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>
        <v>2</v>
      </c>
      <c r="R17" s="30"/>
      <c r="S17" s="265"/>
      <c r="T17" s="265"/>
      <c r="U17" s="45"/>
      <c r="V17" s="49">
        <f t="shared" si="19"/>
        <v>2</v>
      </c>
      <c r="W17" s="72"/>
      <c r="X17" s="72"/>
      <c r="Y17" s="29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30"/>
      <c r="AQ17" s="30"/>
      <c r="AR17" s="275"/>
      <c r="AS17" s="47"/>
      <c r="AT17" s="47"/>
      <c r="AU17" s="47"/>
      <c r="AV17" s="45"/>
      <c r="AW17" s="34">
        <f t="shared" si="5"/>
        <v>0</v>
      </c>
      <c r="AX17" s="72"/>
      <c r="AY17" s="72"/>
      <c r="AZ17" s="72"/>
      <c r="BA17" s="72"/>
      <c r="BB17" s="72"/>
      <c r="BC17" s="72"/>
      <c r="BD17" s="72"/>
      <c r="BE17" s="72"/>
      <c r="BF17" s="72"/>
      <c r="BG17" s="73"/>
      <c r="BH17" s="223">
        <f t="shared" si="18"/>
        <v>2</v>
      </c>
    </row>
    <row r="18" spans="1:60" x14ac:dyDescent="0.2">
      <c r="A18" s="366"/>
      <c r="B18" s="336" t="s">
        <v>7</v>
      </c>
      <c r="C18" s="338" t="s">
        <v>128</v>
      </c>
      <c r="D18" s="10" t="s">
        <v>61</v>
      </c>
      <c r="E18" s="43">
        <v>2</v>
      </c>
      <c r="F18" s="44">
        <v>4</v>
      </c>
      <c r="G18" s="44">
        <v>4</v>
      </c>
      <c r="H18" s="44">
        <v>2</v>
      </c>
      <c r="I18" s="44">
        <v>2</v>
      </c>
      <c r="J18" s="44">
        <v>2</v>
      </c>
      <c r="K18" s="44">
        <v>2</v>
      </c>
      <c r="L18" s="44">
        <v>2</v>
      </c>
      <c r="M18" s="44">
        <v>2</v>
      </c>
      <c r="N18" s="44">
        <v>2</v>
      </c>
      <c r="O18" s="44">
        <v>2</v>
      </c>
      <c r="P18" s="44">
        <v>2</v>
      </c>
      <c r="Q18" s="44">
        <v>2</v>
      </c>
      <c r="R18" s="44">
        <v>4</v>
      </c>
      <c r="S18" s="266">
        <v>4</v>
      </c>
      <c r="T18" s="266">
        <v>4</v>
      </c>
      <c r="U18" s="45" t="s">
        <v>119</v>
      </c>
      <c r="V18" s="46">
        <f t="shared" si="19"/>
        <v>42</v>
      </c>
      <c r="W18" s="72"/>
      <c r="X18" s="72"/>
      <c r="Y18" s="44">
        <v>4</v>
      </c>
      <c r="Z18" s="44">
        <v>2</v>
      </c>
      <c r="AA18" s="44">
        <v>2</v>
      </c>
      <c r="AB18" s="44">
        <v>2</v>
      </c>
      <c r="AC18" s="44">
        <v>4</v>
      </c>
      <c r="AD18" s="44">
        <v>2</v>
      </c>
      <c r="AE18" s="44">
        <v>2</v>
      </c>
      <c r="AF18" s="44">
        <v>4</v>
      </c>
      <c r="AG18" s="44">
        <v>4</v>
      </c>
      <c r="AH18" s="44">
        <v>2</v>
      </c>
      <c r="AI18" s="44">
        <v>4</v>
      </c>
      <c r="AJ18" s="44">
        <v>2</v>
      </c>
      <c r="AK18" s="44">
        <v>4</v>
      </c>
      <c r="AL18" s="44">
        <v>2</v>
      </c>
      <c r="AM18" s="44">
        <v>4</v>
      </c>
      <c r="AN18" s="44">
        <v>2</v>
      </c>
      <c r="AO18" s="44">
        <v>4</v>
      </c>
      <c r="AP18" s="44">
        <v>2</v>
      </c>
      <c r="AQ18" s="44">
        <v>4</v>
      </c>
      <c r="AR18" s="275">
        <v>2</v>
      </c>
      <c r="AS18" s="47"/>
      <c r="AT18" s="47"/>
      <c r="AU18" s="47"/>
      <c r="AV18" s="45" t="s">
        <v>29</v>
      </c>
      <c r="AW18" s="168">
        <f t="shared" si="5"/>
        <v>58</v>
      </c>
      <c r="AX18" s="72"/>
      <c r="AY18" s="72"/>
      <c r="AZ18" s="72"/>
      <c r="BA18" s="72"/>
      <c r="BB18" s="72"/>
      <c r="BC18" s="72"/>
      <c r="BD18" s="72"/>
      <c r="BE18" s="72"/>
      <c r="BF18" s="72"/>
      <c r="BG18" s="73"/>
      <c r="BH18" s="224">
        <f t="shared" si="18"/>
        <v>100</v>
      </c>
    </row>
    <row r="19" spans="1:60" x14ac:dyDescent="0.2">
      <c r="A19" s="366"/>
      <c r="B19" s="337"/>
      <c r="C19" s="339"/>
      <c r="D19" s="13" t="s">
        <v>62</v>
      </c>
      <c r="E19" s="43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243">
        <v>1</v>
      </c>
      <c r="Q19" s="44"/>
      <c r="R19" s="44"/>
      <c r="S19" s="265"/>
      <c r="T19" s="265"/>
      <c r="U19" s="45"/>
      <c r="V19" s="49">
        <f t="shared" si="19"/>
        <v>1</v>
      </c>
      <c r="W19" s="72"/>
      <c r="X19" s="72"/>
      <c r="Y19" s="29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29"/>
      <c r="AP19" s="30">
        <v>2</v>
      </c>
      <c r="AQ19" s="30"/>
      <c r="AR19" s="275"/>
      <c r="AS19" s="47"/>
      <c r="AT19" s="47"/>
      <c r="AU19" s="47"/>
      <c r="AV19" s="45"/>
      <c r="AW19" s="34">
        <f t="shared" si="5"/>
        <v>2</v>
      </c>
      <c r="AX19" s="72"/>
      <c r="AY19" s="72"/>
      <c r="AZ19" s="72"/>
      <c r="BA19" s="72"/>
      <c r="BB19" s="72"/>
      <c r="BC19" s="72"/>
      <c r="BD19" s="72"/>
      <c r="BE19" s="72"/>
      <c r="BF19" s="72"/>
      <c r="BG19" s="73"/>
      <c r="BH19" s="223">
        <f t="shared" si="18"/>
        <v>3</v>
      </c>
    </row>
    <row r="20" spans="1:60" x14ac:dyDescent="0.2">
      <c r="A20" s="366"/>
      <c r="B20" s="336" t="s">
        <v>8</v>
      </c>
      <c r="C20" s="338" t="s">
        <v>129</v>
      </c>
      <c r="D20" s="10" t="s">
        <v>61</v>
      </c>
      <c r="E20" s="43">
        <v>0</v>
      </c>
      <c r="F20" s="44">
        <v>2</v>
      </c>
      <c r="G20" s="44">
        <v>2</v>
      </c>
      <c r="H20" s="44">
        <v>2</v>
      </c>
      <c r="I20" s="44">
        <v>2</v>
      </c>
      <c r="J20" s="44">
        <v>2</v>
      </c>
      <c r="K20" s="44">
        <v>2</v>
      </c>
      <c r="L20" s="44">
        <v>2</v>
      </c>
      <c r="M20" s="44">
        <v>2</v>
      </c>
      <c r="N20" s="44">
        <v>2</v>
      </c>
      <c r="O20" s="44">
        <v>2</v>
      </c>
      <c r="P20" s="44">
        <v>2</v>
      </c>
      <c r="Q20" s="44">
        <v>2</v>
      </c>
      <c r="R20" s="44">
        <v>2</v>
      </c>
      <c r="S20" s="266">
        <v>2</v>
      </c>
      <c r="T20" s="266">
        <v>1</v>
      </c>
      <c r="U20" s="45" t="s">
        <v>119</v>
      </c>
      <c r="V20" s="46">
        <f t="shared" si="19"/>
        <v>29</v>
      </c>
      <c r="W20" s="72"/>
      <c r="X20" s="72"/>
      <c r="Y20" s="44">
        <v>4</v>
      </c>
      <c r="Z20" s="44">
        <v>2</v>
      </c>
      <c r="AA20" s="44">
        <v>2</v>
      </c>
      <c r="AB20" s="44">
        <v>2</v>
      </c>
      <c r="AC20" s="44">
        <v>2</v>
      </c>
      <c r="AD20" s="44">
        <v>2</v>
      </c>
      <c r="AE20" s="44">
        <v>2</v>
      </c>
      <c r="AF20" s="44">
        <v>2</v>
      </c>
      <c r="AG20" s="44">
        <v>2</v>
      </c>
      <c r="AH20" s="44">
        <v>2</v>
      </c>
      <c r="AI20" s="44">
        <v>2</v>
      </c>
      <c r="AJ20" s="44">
        <v>2</v>
      </c>
      <c r="AK20" s="44">
        <v>2</v>
      </c>
      <c r="AL20" s="44">
        <v>4</v>
      </c>
      <c r="AM20" s="44">
        <v>2</v>
      </c>
      <c r="AN20" s="44">
        <v>2</v>
      </c>
      <c r="AO20" s="44">
        <v>2</v>
      </c>
      <c r="AP20" s="44">
        <v>2</v>
      </c>
      <c r="AQ20" s="44">
        <v>2</v>
      </c>
      <c r="AR20" s="275">
        <v>4</v>
      </c>
      <c r="AS20" s="47"/>
      <c r="AT20" s="47"/>
      <c r="AU20" s="47"/>
      <c r="AV20" s="45" t="s">
        <v>119</v>
      </c>
      <c r="AW20" s="168">
        <f t="shared" si="5"/>
        <v>46</v>
      </c>
      <c r="AX20" s="72"/>
      <c r="AY20" s="72"/>
      <c r="AZ20" s="72"/>
      <c r="BA20" s="72"/>
      <c r="BB20" s="72"/>
      <c r="BC20" s="72"/>
      <c r="BD20" s="72"/>
      <c r="BE20" s="72"/>
      <c r="BF20" s="72"/>
      <c r="BG20" s="73"/>
      <c r="BH20" s="224">
        <f t="shared" si="18"/>
        <v>75</v>
      </c>
    </row>
    <row r="21" spans="1:60" x14ac:dyDescent="0.2">
      <c r="A21" s="366"/>
      <c r="B21" s="337"/>
      <c r="C21" s="339"/>
      <c r="D21" s="13" t="s">
        <v>62</v>
      </c>
      <c r="E21" s="29"/>
      <c r="F21" s="30"/>
      <c r="G21" s="30">
        <v>1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265"/>
      <c r="T21" s="265"/>
      <c r="U21" s="45"/>
      <c r="V21" s="49">
        <f t="shared" si="19"/>
        <v>1</v>
      </c>
      <c r="W21" s="72"/>
      <c r="X21" s="72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>
        <v>1</v>
      </c>
      <c r="AO21" s="29"/>
      <c r="AP21" s="29"/>
      <c r="AQ21" s="29"/>
      <c r="AR21" s="275"/>
      <c r="AS21" s="47"/>
      <c r="AT21" s="47"/>
      <c r="AU21" s="47"/>
      <c r="AV21" s="45"/>
      <c r="AW21" s="34">
        <f t="shared" si="5"/>
        <v>1</v>
      </c>
      <c r="AX21" s="72"/>
      <c r="AY21" s="72"/>
      <c r="AZ21" s="72"/>
      <c r="BA21" s="72"/>
      <c r="BB21" s="72"/>
      <c r="BC21" s="72"/>
      <c r="BD21" s="72"/>
      <c r="BE21" s="72"/>
      <c r="BF21" s="72"/>
      <c r="BG21" s="73"/>
      <c r="BH21" s="223">
        <f t="shared" si="18"/>
        <v>2</v>
      </c>
    </row>
    <row r="22" spans="1:60" ht="12.75" hidden="1" customHeight="1" x14ac:dyDescent="0.2">
      <c r="A22" s="366"/>
      <c r="B22" s="336" t="s">
        <v>8</v>
      </c>
      <c r="C22" s="338"/>
      <c r="D22" s="10" t="s">
        <v>61</v>
      </c>
      <c r="E22" s="43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265"/>
      <c r="T22" s="265"/>
      <c r="U22" s="45"/>
      <c r="V22" s="46">
        <f t="shared" si="19"/>
        <v>0</v>
      </c>
      <c r="W22" s="72"/>
      <c r="X22" s="72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275"/>
      <c r="AS22" s="47"/>
      <c r="AT22" s="47"/>
      <c r="AU22" s="47"/>
      <c r="AV22" s="45"/>
      <c r="AW22" s="168">
        <f t="shared" si="5"/>
        <v>0</v>
      </c>
      <c r="AX22" s="72"/>
      <c r="AY22" s="72"/>
      <c r="AZ22" s="72"/>
      <c r="BA22" s="72"/>
      <c r="BB22" s="72"/>
      <c r="BC22" s="72"/>
      <c r="BD22" s="72"/>
      <c r="BE22" s="72"/>
      <c r="BF22" s="72"/>
      <c r="BG22" s="73"/>
      <c r="BH22" s="224">
        <f t="shared" si="18"/>
        <v>0</v>
      </c>
    </row>
    <row r="23" spans="1:60" ht="12.75" hidden="1" customHeight="1" x14ac:dyDescent="0.2">
      <c r="A23" s="366"/>
      <c r="B23" s="337"/>
      <c r="C23" s="339"/>
      <c r="D23" s="13" t="s">
        <v>62</v>
      </c>
      <c r="E23" s="43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265"/>
      <c r="T23" s="265"/>
      <c r="U23" s="45"/>
      <c r="V23" s="49">
        <f t="shared" si="19"/>
        <v>0</v>
      </c>
      <c r="W23" s="72"/>
      <c r="X23" s="72"/>
      <c r="Y23" s="29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9"/>
      <c r="AP23" s="30"/>
      <c r="AQ23" s="30"/>
      <c r="AR23" s="275"/>
      <c r="AS23" s="47"/>
      <c r="AT23" s="47"/>
      <c r="AU23" s="47"/>
      <c r="AV23" s="45"/>
      <c r="AW23" s="172">
        <f t="shared" si="5"/>
        <v>0</v>
      </c>
      <c r="AX23" s="72"/>
      <c r="AY23" s="72"/>
      <c r="AZ23" s="72"/>
      <c r="BA23" s="72"/>
      <c r="BB23" s="72"/>
      <c r="BC23" s="72"/>
      <c r="BD23" s="72"/>
      <c r="BE23" s="72"/>
      <c r="BF23" s="72"/>
      <c r="BG23" s="73"/>
      <c r="BH23" s="223">
        <f t="shared" si="18"/>
        <v>0</v>
      </c>
    </row>
    <row r="24" spans="1:60" ht="18.75" customHeight="1" x14ac:dyDescent="0.2">
      <c r="A24" s="366"/>
      <c r="B24" s="336" t="s">
        <v>9</v>
      </c>
      <c r="C24" s="338" t="s">
        <v>1</v>
      </c>
      <c r="D24" s="10" t="s">
        <v>61</v>
      </c>
      <c r="E24" s="43">
        <v>0</v>
      </c>
      <c r="F24" s="43">
        <v>2</v>
      </c>
      <c r="G24" s="43">
        <v>2</v>
      </c>
      <c r="H24" s="43">
        <v>2</v>
      </c>
      <c r="I24" s="43">
        <v>2</v>
      </c>
      <c r="J24" s="43">
        <v>2</v>
      </c>
      <c r="K24" s="43">
        <v>2</v>
      </c>
      <c r="L24" s="43">
        <v>2</v>
      </c>
      <c r="M24" s="43">
        <v>2</v>
      </c>
      <c r="N24" s="43">
        <v>2</v>
      </c>
      <c r="O24" s="43">
        <v>2</v>
      </c>
      <c r="P24" s="43">
        <v>2</v>
      </c>
      <c r="Q24" s="44">
        <v>2</v>
      </c>
      <c r="R24" s="44">
        <v>0</v>
      </c>
      <c r="S24" s="266">
        <v>2</v>
      </c>
      <c r="T24" s="266">
        <v>1</v>
      </c>
      <c r="U24" s="45" t="s">
        <v>47</v>
      </c>
      <c r="V24" s="46">
        <f t="shared" si="19"/>
        <v>27</v>
      </c>
      <c r="W24" s="72"/>
      <c r="X24" s="72"/>
      <c r="Y24" s="44">
        <v>2</v>
      </c>
      <c r="Z24" s="44">
        <v>2</v>
      </c>
      <c r="AA24" s="44">
        <v>2</v>
      </c>
      <c r="AB24" s="44">
        <v>2</v>
      </c>
      <c r="AC24" s="44">
        <v>2</v>
      </c>
      <c r="AD24" s="44">
        <v>2</v>
      </c>
      <c r="AE24" s="44">
        <v>2</v>
      </c>
      <c r="AF24" s="44">
        <v>2</v>
      </c>
      <c r="AG24" s="44">
        <v>2</v>
      </c>
      <c r="AH24" s="44">
        <v>2</v>
      </c>
      <c r="AI24" s="44">
        <v>2</v>
      </c>
      <c r="AJ24" s="44">
        <v>2</v>
      </c>
      <c r="AK24" s="44">
        <v>2</v>
      </c>
      <c r="AL24" s="44">
        <v>2</v>
      </c>
      <c r="AM24" s="44">
        <v>2</v>
      </c>
      <c r="AN24" s="44">
        <v>2</v>
      </c>
      <c r="AO24" s="44">
        <v>2</v>
      </c>
      <c r="AP24" s="44">
        <v>2</v>
      </c>
      <c r="AQ24" s="44">
        <v>2</v>
      </c>
      <c r="AR24" s="275">
        <v>2</v>
      </c>
      <c r="AS24" s="47"/>
      <c r="AT24" s="47"/>
      <c r="AU24" s="47"/>
      <c r="AV24" s="45" t="s">
        <v>30</v>
      </c>
      <c r="AW24" s="168">
        <f t="shared" si="5"/>
        <v>40</v>
      </c>
      <c r="AX24" s="72"/>
      <c r="AY24" s="72"/>
      <c r="AZ24" s="72"/>
      <c r="BA24" s="72"/>
      <c r="BB24" s="72"/>
      <c r="BC24" s="72"/>
      <c r="BD24" s="72"/>
      <c r="BE24" s="72"/>
      <c r="BF24" s="72"/>
      <c r="BG24" s="73"/>
      <c r="BH24" s="224">
        <f t="shared" si="18"/>
        <v>67</v>
      </c>
    </row>
    <row r="25" spans="1:60" ht="17.25" customHeight="1" thickBot="1" x14ac:dyDescent="0.25">
      <c r="A25" s="366"/>
      <c r="B25" s="337"/>
      <c r="C25" s="339"/>
      <c r="D25" s="13" t="s">
        <v>62</v>
      </c>
      <c r="E25" s="29"/>
      <c r="F25" s="29"/>
      <c r="G25" s="29">
        <v>1</v>
      </c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30"/>
      <c r="S25" s="265"/>
      <c r="T25" s="265"/>
      <c r="U25" s="45"/>
      <c r="V25" s="49">
        <f t="shared" si="19"/>
        <v>1</v>
      </c>
      <c r="W25" s="72"/>
      <c r="X25" s="72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>
        <v>1</v>
      </c>
      <c r="AO25" s="29"/>
      <c r="AP25" s="29"/>
      <c r="AQ25" s="29"/>
      <c r="AR25" s="275"/>
      <c r="AS25" s="47"/>
      <c r="AT25" s="47"/>
      <c r="AU25" s="47"/>
      <c r="AV25" s="45"/>
      <c r="AW25" s="34">
        <f t="shared" si="5"/>
        <v>1</v>
      </c>
      <c r="AX25" s="72"/>
      <c r="AY25" s="72"/>
      <c r="AZ25" s="72"/>
      <c r="BA25" s="72"/>
      <c r="BB25" s="72"/>
      <c r="BC25" s="72"/>
      <c r="BD25" s="72"/>
      <c r="BE25" s="72"/>
      <c r="BF25" s="72"/>
      <c r="BG25" s="73"/>
      <c r="BH25" s="223">
        <f t="shared" si="18"/>
        <v>2</v>
      </c>
    </row>
    <row r="26" spans="1:60" ht="12.75" hidden="1" customHeight="1" x14ac:dyDescent="0.2">
      <c r="A26" s="366"/>
      <c r="B26" s="336" t="s">
        <v>10</v>
      </c>
      <c r="C26" s="338"/>
      <c r="D26" s="10" t="s">
        <v>61</v>
      </c>
      <c r="E26" s="43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265"/>
      <c r="T26" s="265"/>
      <c r="U26" s="45"/>
      <c r="V26" s="49">
        <f t="shared" si="19"/>
        <v>0</v>
      </c>
      <c r="W26" s="72"/>
      <c r="X26" s="72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7"/>
      <c r="AS26" s="47"/>
      <c r="AT26" s="47"/>
      <c r="AU26" s="47"/>
      <c r="AV26" s="45"/>
      <c r="AW26" s="172">
        <f t="shared" si="5"/>
        <v>0</v>
      </c>
      <c r="AX26" s="72"/>
      <c r="AY26" s="72"/>
      <c r="AZ26" s="72"/>
      <c r="BA26" s="72"/>
      <c r="BB26" s="72"/>
      <c r="BC26" s="72"/>
      <c r="BD26" s="72"/>
      <c r="BE26" s="72"/>
      <c r="BF26" s="72"/>
      <c r="BG26" s="73"/>
      <c r="BH26" s="223">
        <f t="shared" si="18"/>
        <v>0</v>
      </c>
    </row>
    <row r="27" spans="1:60" ht="5.25" hidden="1" customHeight="1" x14ac:dyDescent="0.2">
      <c r="A27" s="366"/>
      <c r="B27" s="337"/>
      <c r="C27" s="339"/>
      <c r="D27" s="13" t="s">
        <v>62</v>
      </c>
      <c r="E27" s="4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265"/>
      <c r="T27" s="265"/>
      <c r="U27" s="45"/>
      <c r="V27" s="49">
        <f t="shared" si="19"/>
        <v>0</v>
      </c>
      <c r="W27" s="72"/>
      <c r="X27" s="72"/>
      <c r="Y27" s="29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29"/>
      <c r="AP27" s="30"/>
      <c r="AQ27" s="30"/>
      <c r="AR27" s="47"/>
      <c r="AS27" s="47"/>
      <c r="AT27" s="47"/>
      <c r="AU27" s="47"/>
      <c r="AV27" s="45"/>
      <c r="AW27" s="172">
        <f t="shared" si="5"/>
        <v>0</v>
      </c>
      <c r="AX27" s="72"/>
      <c r="AY27" s="72"/>
      <c r="AZ27" s="72"/>
      <c r="BA27" s="72"/>
      <c r="BB27" s="72"/>
      <c r="BC27" s="72"/>
      <c r="BD27" s="72"/>
      <c r="BE27" s="72"/>
      <c r="BF27" s="72"/>
      <c r="BG27" s="73"/>
      <c r="BH27" s="223">
        <f t="shared" si="18"/>
        <v>0</v>
      </c>
    </row>
    <row r="28" spans="1:60" ht="12.75" hidden="1" customHeight="1" x14ac:dyDescent="0.2">
      <c r="A28" s="366"/>
      <c r="B28" s="355" t="s">
        <v>12</v>
      </c>
      <c r="C28" s="357" t="s">
        <v>13</v>
      </c>
      <c r="D28" s="67" t="s">
        <v>61</v>
      </c>
      <c r="E28" s="68">
        <f t="shared" ref="E28:R28" si="20">SUM(E30,E40,E46)</f>
        <v>26</v>
      </c>
      <c r="F28" s="68">
        <f t="shared" si="20"/>
        <v>24</v>
      </c>
      <c r="G28" s="68">
        <f t="shared" si="20"/>
        <v>24</v>
      </c>
      <c r="H28" s="68">
        <f t="shared" si="20"/>
        <v>26</v>
      </c>
      <c r="I28" s="68">
        <f t="shared" si="20"/>
        <v>26</v>
      </c>
      <c r="J28" s="68">
        <f t="shared" si="20"/>
        <v>26</v>
      </c>
      <c r="K28" s="68">
        <f t="shared" si="20"/>
        <v>26</v>
      </c>
      <c r="L28" s="68">
        <f t="shared" si="20"/>
        <v>28</v>
      </c>
      <c r="M28" s="68">
        <f t="shared" si="20"/>
        <v>28</v>
      </c>
      <c r="N28" s="68">
        <f t="shared" si="20"/>
        <v>28</v>
      </c>
      <c r="O28" s="68">
        <f t="shared" si="20"/>
        <v>26</v>
      </c>
      <c r="P28" s="68">
        <f t="shared" si="20"/>
        <v>24</v>
      </c>
      <c r="Q28" s="68">
        <f t="shared" si="20"/>
        <v>26</v>
      </c>
      <c r="R28" s="68">
        <f t="shared" si="20"/>
        <v>26</v>
      </c>
      <c r="S28" s="265"/>
      <c r="T28" s="265"/>
      <c r="U28" s="69"/>
      <c r="V28" s="62">
        <f t="shared" si="19"/>
        <v>364</v>
      </c>
      <c r="W28" s="69"/>
      <c r="X28" s="69"/>
      <c r="Y28" s="68">
        <f t="shared" ref="Y28:AU28" si="21">SUM(Y30,Y40,Y46)</f>
        <v>24</v>
      </c>
      <c r="Z28" s="68">
        <f t="shared" si="21"/>
        <v>24</v>
      </c>
      <c r="AA28" s="68">
        <f t="shared" si="21"/>
        <v>26</v>
      </c>
      <c r="AB28" s="68">
        <f t="shared" si="21"/>
        <v>24</v>
      </c>
      <c r="AC28" s="68">
        <f t="shared" si="21"/>
        <v>24</v>
      </c>
      <c r="AD28" s="68">
        <f t="shared" si="21"/>
        <v>24</v>
      </c>
      <c r="AE28" s="68">
        <f t="shared" si="21"/>
        <v>26</v>
      </c>
      <c r="AF28" s="68">
        <f t="shared" si="21"/>
        <v>22</v>
      </c>
      <c r="AG28" s="68">
        <f t="shared" si="21"/>
        <v>26</v>
      </c>
      <c r="AH28" s="68">
        <f t="shared" si="21"/>
        <v>24</v>
      </c>
      <c r="AI28" s="68">
        <f t="shared" si="21"/>
        <v>26</v>
      </c>
      <c r="AJ28" s="68">
        <f t="shared" si="21"/>
        <v>22</v>
      </c>
      <c r="AK28" s="68">
        <f t="shared" si="21"/>
        <v>26</v>
      </c>
      <c r="AL28" s="68">
        <f t="shared" si="21"/>
        <v>26</v>
      </c>
      <c r="AM28" s="68">
        <f t="shared" si="21"/>
        <v>24</v>
      </c>
      <c r="AN28" s="68">
        <f t="shared" si="21"/>
        <v>24</v>
      </c>
      <c r="AO28" s="68">
        <f t="shared" si="21"/>
        <v>26</v>
      </c>
      <c r="AP28" s="68">
        <f t="shared" si="21"/>
        <v>26</v>
      </c>
      <c r="AQ28" s="68">
        <f t="shared" si="21"/>
        <v>26</v>
      </c>
      <c r="AR28" s="68">
        <f t="shared" si="21"/>
        <v>23</v>
      </c>
      <c r="AS28" s="68">
        <f t="shared" si="21"/>
        <v>72</v>
      </c>
      <c r="AT28" s="68">
        <f t="shared" si="21"/>
        <v>72</v>
      </c>
      <c r="AU28" s="68">
        <f t="shared" si="21"/>
        <v>72</v>
      </c>
      <c r="AV28" s="69"/>
      <c r="AW28" s="40">
        <f t="shared" si="5"/>
        <v>709</v>
      </c>
      <c r="AX28" s="69"/>
      <c r="AY28" s="69"/>
      <c r="AZ28" s="69"/>
      <c r="BA28" s="69"/>
      <c r="BB28" s="69"/>
      <c r="BC28" s="69"/>
      <c r="BD28" s="69"/>
      <c r="BE28" s="69"/>
      <c r="BF28" s="69"/>
      <c r="BG28" s="70"/>
      <c r="BH28" s="221">
        <f>SUM(V28,AW28)</f>
        <v>1073</v>
      </c>
    </row>
    <row r="29" spans="1:60" ht="12.75" hidden="1" customHeight="1" x14ac:dyDescent="0.2">
      <c r="A29" s="366"/>
      <c r="B29" s="356"/>
      <c r="C29" s="358"/>
      <c r="D29" s="160" t="s">
        <v>62</v>
      </c>
      <c r="E29" s="161">
        <f t="shared" ref="E29:R29" si="22">SUM(E31,E41,E47)</f>
        <v>6</v>
      </c>
      <c r="F29" s="161">
        <f t="shared" si="22"/>
        <v>4</v>
      </c>
      <c r="G29" s="161">
        <f t="shared" si="22"/>
        <v>4</v>
      </c>
      <c r="H29" s="161">
        <f t="shared" si="22"/>
        <v>4</v>
      </c>
      <c r="I29" s="161">
        <f t="shared" si="22"/>
        <v>4</v>
      </c>
      <c r="J29" s="161">
        <f t="shared" si="22"/>
        <v>4</v>
      </c>
      <c r="K29" s="161">
        <f t="shared" si="22"/>
        <v>6</v>
      </c>
      <c r="L29" s="161">
        <f t="shared" si="22"/>
        <v>4</v>
      </c>
      <c r="M29" s="161">
        <f t="shared" si="22"/>
        <v>4</v>
      </c>
      <c r="N29" s="161">
        <f t="shared" si="22"/>
        <v>4</v>
      </c>
      <c r="O29" s="161">
        <f t="shared" si="22"/>
        <v>4</v>
      </c>
      <c r="P29" s="161">
        <f t="shared" si="22"/>
        <v>5</v>
      </c>
      <c r="Q29" s="161">
        <f t="shared" si="22"/>
        <v>7</v>
      </c>
      <c r="R29" s="161">
        <f t="shared" si="22"/>
        <v>4</v>
      </c>
      <c r="S29" s="265"/>
      <c r="T29" s="265"/>
      <c r="U29" s="162"/>
      <c r="V29" s="163">
        <f t="shared" si="19"/>
        <v>64</v>
      </c>
      <c r="W29" s="164"/>
      <c r="X29" s="164"/>
      <c r="Y29" s="161">
        <f t="shared" ref="Y29:AU29" si="23">SUM(Y31,Y41,Y47)</f>
        <v>3</v>
      </c>
      <c r="Z29" s="161">
        <f t="shared" si="23"/>
        <v>2</v>
      </c>
      <c r="AA29" s="161">
        <f t="shared" si="23"/>
        <v>3</v>
      </c>
      <c r="AB29" s="161">
        <f t="shared" si="23"/>
        <v>2</v>
      </c>
      <c r="AC29" s="161">
        <f t="shared" si="23"/>
        <v>5</v>
      </c>
      <c r="AD29" s="161">
        <f t="shared" si="23"/>
        <v>4</v>
      </c>
      <c r="AE29" s="161">
        <f t="shared" si="23"/>
        <v>3</v>
      </c>
      <c r="AF29" s="161">
        <f t="shared" si="23"/>
        <v>2</v>
      </c>
      <c r="AG29" s="161">
        <f t="shared" si="23"/>
        <v>3</v>
      </c>
      <c r="AH29" s="161">
        <f t="shared" si="23"/>
        <v>4</v>
      </c>
      <c r="AI29" s="161">
        <f t="shared" si="23"/>
        <v>3</v>
      </c>
      <c r="AJ29" s="161">
        <f t="shared" si="23"/>
        <v>1</v>
      </c>
      <c r="AK29" s="161">
        <f t="shared" si="23"/>
        <v>3</v>
      </c>
      <c r="AL29" s="161">
        <f t="shared" si="23"/>
        <v>3</v>
      </c>
      <c r="AM29" s="161">
        <f t="shared" si="23"/>
        <v>5</v>
      </c>
      <c r="AN29" s="161">
        <f t="shared" si="23"/>
        <v>3</v>
      </c>
      <c r="AO29" s="161">
        <f t="shared" si="23"/>
        <v>3</v>
      </c>
      <c r="AP29" s="161">
        <f t="shared" si="23"/>
        <v>3</v>
      </c>
      <c r="AQ29" s="161">
        <f t="shared" si="23"/>
        <v>7</v>
      </c>
      <c r="AR29" s="161">
        <f t="shared" si="23"/>
        <v>0</v>
      </c>
      <c r="AS29" s="161">
        <f t="shared" si="23"/>
        <v>0</v>
      </c>
      <c r="AT29" s="161">
        <f t="shared" si="23"/>
        <v>0</v>
      </c>
      <c r="AU29" s="161">
        <f t="shared" si="23"/>
        <v>0</v>
      </c>
      <c r="AV29" s="74"/>
      <c r="AW29" s="57">
        <f t="shared" si="5"/>
        <v>62</v>
      </c>
      <c r="AX29" s="74"/>
      <c r="AY29" s="74"/>
      <c r="AZ29" s="74"/>
      <c r="BA29" s="74"/>
      <c r="BB29" s="74"/>
      <c r="BC29" s="74"/>
      <c r="BD29" s="74"/>
      <c r="BE29" s="74"/>
      <c r="BF29" s="74"/>
      <c r="BG29" s="142"/>
      <c r="BH29" s="227">
        <f>SUM(V29,AW29)</f>
        <v>126</v>
      </c>
    </row>
    <row r="30" spans="1:60" ht="26.1" customHeight="1" x14ac:dyDescent="0.2">
      <c r="A30" s="366"/>
      <c r="B30" s="346" t="s">
        <v>14</v>
      </c>
      <c r="C30" s="348" t="s">
        <v>130</v>
      </c>
      <c r="D30" s="215" t="s">
        <v>61</v>
      </c>
      <c r="E30" s="216">
        <f>SUM(E32,E34,E36,E38:E39)</f>
        <v>8</v>
      </c>
      <c r="F30" s="216">
        <f t="shared" ref="F30:R30" si="24">SUM(F32,F34,F36,F38:F39)</f>
        <v>8</v>
      </c>
      <c r="G30" s="216">
        <f t="shared" si="24"/>
        <v>8</v>
      </c>
      <c r="H30" s="216">
        <f t="shared" si="24"/>
        <v>6</v>
      </c>
      <c r="I30" s="216">
        <f t="shared" si="24"/>
        <v>8</v>
      </c>
      <c r="J30" s="216">
        <f t="shared" si="24"/>
        <v>8</v>
      </c>
      <c r="K30" s="216">
        <f t="shared" si="24"/>
        <v>6</v>
      </c>
      <c r="L30" s="216">
        <f t="shared" si="24"/>
        <v>8</v>
      </c>
      <c r="M30" s="216">
        <f t="shared" si="24"/>
        <v>8</v>
      </c>
      <c r="N30" s="216">
        <f t="shared" si="24"/>
        <v>8</v>
      </c>
      <c r="O30" s="216">
        <f t="shared" si="24"/>
        <v>8</v>
      </c>
      <c r="P30" s="216">
        <f t="shared" si="24"/>
        <v>8</v>
      </c>
      <c r="Q30" s="216">
        <f t="shared" si="24"/>
        <v>8</v>
      </c>
      <c r="R30" s="216">
        <f t="shared" si="24"/>
        <v>8</v>
      </c>
      <c r="S30" s="216">
        <f t="shared" ref="S30:T30" si="25">SUM(S32,S34,S36,S38:S39)</f>
        <v>8</v>
      </c>
      <c r="T30" s="216">
        <f t="shared" si="25"/>
        <v>8</v>
      </c>
      <c r="U30" s="54"/>
      <c r="V30" s="176">
        <f>SUM(V32,V34)</f>
        <v>124</v>
      </c>
      <c r="W30" s="75"/>
      <c r="X30" s="75"/>
      <c r="Y30" s="216">
        <f>SUM(Y32,Y34,Y36,Y38:Y39)</f>
        <v>10</v>
      </c>
      <c r="Z30" s="216">
        <f t="shared" ref="Z30:AQ30" si="26">SUM(Z32,Z34,Z36,Z38:Z39)</f>
        <v>10</v>
      </c>
      <c r="AA30" s="216">
        <f t="shared" si="26"/>
        <v>12</v>
      </c>
      <c r="AB30" s="216">
        <f t="shared" si="26"/>
        <v>8</v>
      </c>
      <c r="AC30" s="216">
        <f t="shared" si="26"/>
        <v>10</v>
      </c>
      <c r="AD30" s="216">
        <f t="shared" si="26"/>
        <v>10</v>
      </c>
      <c r="AE30" s="216">
        <f t="shared" si="26"/>
        <v>10</v>
      </c>
      <c r="AF30" s="216">
        <f t="shared" si="26"/>
        <v>10</v>
      </c>
      <c r="AG30" s="216">
        <f t="shared" si="26"/>
        <v>10</v>
      </c>
      <c r="AH30" s="216">
        <f t="shared" si="26"/>
        <v>10</v>
      </c>
      <c r="AI30" s="216">
        <f t="shared" si="26"/>
        <v>10</v>
      </c>
      <c r="AJ30" s="216">
        <f t="shared" si="26"/>
        <v>8</v>
      </c>
      <c r="AK30" s="216">
        <f t="shared" si="26"/>
        <v>10</v>
      </c>
      <c r="AL30" s="216">
        <f t="shared" si="26"/>
        <v>10</v>
      </c>
      <c r="AM30" s="216">
        <f t="shared" si="26"/>
        <v>10</v>
      </c>
      <c r="AN30" s="216">
        <f t="shared" si="26"/>
        <v>10</v>
      </c>
      <c r="AO30" s="216">
        <f t="shared" si="26"/>
        <v>10</v>
      </c>
      <c r="AP30" s="216">
        <f t="shared" si="26"/>
        <v>10</v>
      </c>
      <c r="AQ30" s="216">
        <f t="shared" si="26"/>
        <v>10</v>
      </c>
      <c r="AR30" s="216">
        <f t="shared" ref="AR30:AU30" si="27">SUM(AR32,AR34,AR36,AR38:AR39)</f>
        <v>13</v>
      </c>
      <c r="AS30" s="47">
        <f t="shared" si="27"/>
        <v>36</v>
      </c>
      <c r="AT30" s="47">
        <f t="shared" si="27"/>
        <v>36</v>
      </c>
      <c r="AU30" s="47">
        <f t="shared" si="27"/>
        <v>36</v>
      </c>
      <c r="AV30" s="54"/>
      <c r="AW30" s="55">
        <f>SUM(AW32,AW34,AW36,AW38:AW39)</f>
        <v>309</v>
      </c>
      <c r="AX30" s="75"/>
      <c r="AY30" s="75"/>
      <c r="AZ30" s="75"/>
      <c r="BA30" s="75"/>
      <c r="BB30" s="75"/>
      <c r="BC30" s="75"/>
      <c r="BD30" s="75"/>
      <c r="BE30" s="75"/>
      <c r="BF30" s="75"/>
      <c r="BG30" s="76"/>
      <c r="BH30" s="221">
        <f>SUM(V30,AW30)</f>
        <v>433</v>
      </c>
    </row>
    <row r="31" spans="1:60" ht="26.1" customHeight="1" x14ac:dyDescent="0.2">
      <c r="A31" s="366"/>
      <c r="B31" s="347"/>
      <c r="C31" s="349"/>
      <c r="D31" s="217" t="s">
        <v>62</v>
      </c>
      <c r="E31" s="218">
        <f>SUM(E33,E35,E37)</f>
        <v>0</v>
      </c>
      <c r="F31" s="218">
        <f t="shared" ref="F31:R31" si="28">SUM(F33,F35,F37)</f>
        <v>0</v>
      </c>
      <c r="G31" s="218">
        <f t="shared" si="28"/>
        <v>0</v>
      </c>
      <c r="H31" s="218">
        <f t="shared" si="28"/>
        <v>0</v>
      </c>
      <c r="I31" s="218">
        <f t="shared" si="28"/>
        <v>0</v>
      </c>
      <c r="J31" s="218">
        <f t="shared" si="28"/>
        <v>0</v>
      </c>
      <c r="K31" s="218">
        <f t="shared" si="28"/>
        <v>0</v>
      </c>
      <c r="L31" s="218">
        <f t="shared" si="28"/>
        <v>0</v>
      </c>
      <c r="M31" s="218">
        <f t="shared" si="28"/>
        <v>0</v>
      </c>
      <c r="N31" s="218">
        <f t="shared" si="28"/>
        <v>0</v>
      </c>
      <c r="O31" s="218">
        <f t="shared" si="28"/>
        <v>0</v>
      </c>
      <c r="P31" s="218">
        <f t="shared" si="28"/>
        <v>1</v>
      </c>
      <c r="Q31" s="218">
        <f t="shared" si="28"/>
        <v>2</v>
      </c>
      <c r="R31" s="218">
        <f t="shared" si="28"/>
        <v>0</v>
      </c>
      <c r="S31" s="218">
        <f t="shared" ref="S31:T31" si="29">SUM(S33,S35,S37)</f>
        <v>0</v>
      </c>
      <c r="T31" s="218">
        <f t="shared" si="29"/>
        <v>0</v>
      </c>
      <c r="U31" s="45"/>
      <c r="V31" s="177">
        <f>SUM(V33,V35,V37)</f>
        <v>3</v>
      </c>
      <c r="W31" s="72"/>
      <c r="X31" s="72"/>
      <c r="Y31" s="218">
        <f>SUM(Y33,Y35,Y37)</f>
        <v>0</v>
      </c>
      <c r="Z31" s="218">
        <f t="shared" ref="Z31:AQ31" si="30">SUM(Z33,Z35,Z37)</f>
        <v>0</v>
      </c>
      <c r="AA31" s="218">
        <f t="shared" si="30"/>
        <v>0</v>
      </c>
      <c r="AB31" s="218">
        <f t="shared" si="30"/>
        <v>0</v>
      </c>
      <c r="AC31" s="218">
        <f t="shared" si="30"/>
        <v>0</v>
      </c>
      <c r="AD31" s="218">
        <f t="shared" si="30"/>
        <v>0</v>
      </c>
      <c r="AE31" s="218">
        <f t="shared" si="30"/>
        <v>0</v>
      </c>
      <c r="AF31" s="218">
        <f t="shared" si="30"/>
        <v>0</v>
      </c>
      <c r="AG31" s="218">
        <f t="shared" si="30"/>
        <v>0</v>
      </c>
      <c r="AH31" s="218">
        <f t="shared" si="30"/>
        <v>2</v>
      </c>
      <c r="AI31" s="218">
        <f t="shared" si="30"/>
        <v>0</v>
      </c>
      <c r="AJ31" s="218">
        <f t="shared" si="30"/>
        <v>0</v>
      </c>
      <c r="AK31" s="218">
        <f t="shared" si="30"/>
        <v>0</v>
      </c>
      <c r="AL31" s="218">
        <f t="shared" si="30"/>
        <v>0</v>
      </c>
      <c r="AM31" s="218">
        <f t="shared" si="30"/>
        <v>2</v>
      </c>
      <c r="AN31" s="218">
        <f t="shared" si="30"/>
        <v>0</v>
      </c>
      <c r="AO31" s="218">
        <f t="shared" si="30"/>
        <v>0</v>
      </c>
      <c r="AP31" s="218">
        <f t="shared" si="30"/>
        <v>0</v>
      </c>
      <c r="AQ31" s="218">
        <f t="shared" si="30"/>
        <v>2</v>
      </c>
      <c r="AR31" s="218">
        <f t="shared" ref="AR31:AU31" si="31">SUM(AR33,AR35,AR37)</f>
        <v>0</v>
      </c>
      <c r="AS31" s="47">
        <f t="shared" si="31"/>
        <v>0</v>
      </c>
      <c r="AT31" s="47">
        <f t="shared" si="31"/>
        <v>0</v>
      </c>
      <c r="AU31" s="47">
        <f t="shared" si="31"/>
        <v>0</v>
      </c>
      <c r="AV31" s="45"/>
      <c r="AW31" s="174">
        <f>SUM(AW33,AW35,AW37)</f>
        <v>6</v>
      </c>
      <c r="AX31" s="72"/>
      <c r="AY31" s="72"/>
      <c r="AZ31" s="72"/>
      <c r="BA31" s="72"/>
      <c r="BB31" s="72"/>
      <c r="BC31" s="72"/>
      <c r="BD31" s="72"/>
      <c r="BE31" s="72"/>
      <c r="BF31" s="72"/>
      <c r="BG31" s="73"/>
      <c r="BH31" s="225">
        <f>SUM(V31,AW31)</f>
        <v>9</v>
      </c>
    </row>
    <row r="32" spans="1:60" ht="18.75" customHeight="1" x14ac:dyDescent="0.2">
      <c r="A32" s="366"/>
      <c r="B32" s="336" t="s">
        <v>15</v>
      </c>
      <c r="C32" s="338" t="s">
        <v>131</v>
      </c>
      <c r="D32" s="10" t="s">
        <v>61</v>
      </c>
      <c r="E32" s="43">
        <v>4</v>
      </c>
      <c r="F32" s="43">
        <v>4</v>
      </c>
      <c r="G32" s="43">
        <v>4</v>
      </c>
      <c r="H32" s="43">
        <v>2</v>
      </c>
      <c r="I32" s="43">
        <v>4</v>
      </c>
      <c r="J32" s="43">
        <v>4</v>
      </c>
      <c r="K32" s="43">
        <v>2</v>
      </c>
      <c r="L32" s="43">
        <v>4</v>
      </c>
      <c r="M32" s="43">
        <v>4</v>
      </c>
      <c r="N32" s="43">
        <v>4</v>
      </c>
      <c r="O32" s="43">
        <v>2</v>
      </c>
      <c r="P32" s="43">
        <v>4</v>
      </c>
      <c r="Q32" s="43">
        <v>4</v>
      </c>
      <c r="R32" s="43">
        <v>4</v>
      </c>
      <c r="S32" s="266">
        <v>4</v>
      </c>
      <c r="T32" s="266">
        <v>4</v>
      </c>
      <c r="U32" s="45" t="s">
        <v>30</v>
      </c>
      <c r="V32" s="46">
        <f>SUM(E32:T32)</f>
        <v>58</v>
      </c>
      <c r="W32" s="72"/>
      <c r="X32" s="72"/>
      <c r="Y32" s="44">
        <v>4</v>
      </c>
      <c r="Z32" s="44">
        <v>4</v>
      </c>
      <c r="AA32" s="44">
        <v>4</v>
      </c>
      <c r="AB32" s="44">
        <v>2</v>
      </c>
      <c r="AC32" s="44">
        <v>4</v>
      </c>
      <c r="AD32" s="44">
        <v>4</v>
      </c>
      <c r="AE32" s="44">
        <v>4</v>
      </c>
      <c r="AF32" s="44">
        <v>2</v>
      </c>
      <c r="AG32" s="44">
        <v>4</v>
      </c>
      <c r="AH32" s="44">
        <v>4</v>
      </c>
      <c r="AI32" s="44">
        <v>4</v>
      </c>
      <c r="AJ32" s="44">
        <v>2</v>
      </c>
      <c r="AK32" s="44">
        <v>4</v>
      </c>
      <c r="AL32" s="44">
        <v>4</v>
      </c>
      <c r="AM32" s="44">
        <v>4</v>
      </c>
      <c r="AN32" s="44">
        <v>2</v>
      </c>
      <c r="AO32" s="44">
        <v>4</v>
      </c>
      <c r="AP32" s="44">
        <v>4</v>
      </c>
      <c r="AQ32" s="44">
        <v>4</v>
      </c>
      <c r="AR32" s="275">
        <v>3</v>
      </c>
      <c r="AS32" s="47"/>
      <c r="AT32" s="47"/>
      <c r="AU32" s="47"/>
      <c r="AV32" s="45" t="s">
        <v>120</v>
      </c>
      <c r="AW32" s="168">
        <f t="shared" si="5"/>
        <v>71</v>
      </c>
      <c r="AX32" s="72"/>
      <c r="AY32" s="72"/>
      <c r="AZ32" s="72"/>
      <c r="BA32" s="72"/>
      <c r="BB32" s="72"/>
      <c r="BC32" s="72"/>
      <c r="BD32" s="72"/>
      <c r="BE32" s="72"/>
      <c r="BF32" s="72"/>
      <c r="BG32" s="73"/>
      <c r="BH32" s="224">
        <f>SUM(E32:T32,Y32:AU32)</f>
        <v>129</v>
      </c>
    </row>
    <row r="33" spans="1:60" ht="18" customHeight="1" x14ac:dyDescent="0.2">
      <c r="A33" s="366"/>
      <c r="B33" s="337"/>
      <c r="C33" s="339"/>
      <c r="D33" s="13" t="s">
        <v>62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>
        <v>1</v>
      </c>
      <c r="Q33" s="29"/>
      <c r="R33" s="29"/>
      <c r="S33" s="265"/>
      <c r="T33" s="265"/>
      <c r="U33" s="45"/>
      <c r="V33" s="49">
        <f>SUM(E33:T33)</f>
        <v>1</v>
      </c>
      <c r="W33" s="72"/>
      <c r="X33" s="72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>
        <v>2</v>
      </c>
      <c r="AR33" s="275"/>
      <c r="AS33" s="47"/>
      <c r="AT33" s="47"/>
      <c r="AU33" s="47"/>
      <c r="AV33" s="45"/>
      <c r="AW33" s="172">
        <f t="shared" si="5"/>
        <v>2</v>
      </c>
      <c r="AX33" s="72"/>
      <c r="AY33" s="72"/>
      <c r="AZ33" s="72"/>
      <c r="BA33" s="72"/>
      <c r="BB33" s="72"/>
      <c r="BC33" s="72"/>
      <c r="BD33" s="72"/>
      <c r="BE33" s="72"/>
      <c r="BF33" s="72"/>
      <c r="BG33" s="73"/>
      <c r="BH33" s="223">
        <f>SUM(E33:T33,Y33:AU33)</f>
        <v>3</v>
      </c>
    </row>
    <row r="34" spans="1:60" ht="18.75" customHeight="1" x14ac:dyDescent="0.2">
      <c r="A34" s="366"/>
      <c r="B34" s="387" t="s">
        <v>91</v>
      </c>
      <c r="C34" s="389" t="s">
        <v>132</v>
      </c>
      <c r="D34" s="10" t="s">
        <v>61</v>
      </c>
      <c r="E34" s="173">
        <v>4</v>
      </c>
      <c r="F34" s="173">
        <v>4</v>
      </c>
      <c r="G34" s="173">
        <v>4</v>
      </c>
      <c r="H34" s="173">
        <v>4</v>
      </c>
      <c r="I34" s="173">
        <v>4</v>
      </c>
      <c r="J34" s="173">
        <v>4</v>
      </c>
      <c r="K34" s="173">
        <v>4</v>
      </c>
      <c r="L34" s="173">
        <v>4</v>
      </c>
      <c r="M34" s="173">
        <v>4</v>
      </c>
      <c r="N34" s="173">
        <v>4</v>
      </c>
      <c r="O34" s="173">
        <v>6</v>
      </c>
      <c r="P34" s="173">
        <v>4</v>
      </c>
      <c r="Q34" s="173">
        <v>4</v>
      </c>
      <c r="R34" s="173">
        <v>4</v>
      </c>
      <c r="S34" s="266">
        <v>4</v>
      </c>
      <c r="T34" s="266">
        <v>4</v>
      </c>
      <c r="U34" s="58" t="s">
        <v>29</v>
      </c>
      <c r="V34" s="46">
        <f t="shared" ref="V34:V39" si="32">SUM(E34:T34)</f>
        <v>66</v>
      </c>
      <c r="W34" s="79"/>
      <c r="X34" s="79"/>
      <c r="Y34" s="173">
        <v>4</v>
      </c>
      <c r="Z34" s="173">
        <v>4</v>
      </c>
      <c r="AA34" s="173">
        <v>4</v>
      </c>
      <c r="AB34" s="173">
        <v>4</v>
      </c>
      <c r="AC34" s="173">
        <v>4</v>
      </c>
      <c r="AD34" s="173">
        <v>4</v>
      </c>
      <c r="AE34" s="173">
        <v>4</v>
      </c>
      <c r="AF34" s="173">
        <v>4</v>
      </c>
      <c r="AG34" s="173">
        <v>4</v>
      </c>
      <c r="AH34" s="173">
        <v>4</v>
      </c>
      <c r="AI34" s="173">
        <v>4</v>
      </c>
      <c r="AJ34" s="173">
        <v>4</v>
      </c>
      <c r="AK34" s="173">
        <v>4</v>
      </c>
      <c r="AL34" s="173">
        <v>4</v>
      </c>
      <c r="AM34" s="173">
        <v>4</v>
      </c>
      <c r="AN34" s="173">
        <v>6</v>
      </c>
      <c r="AO34" s="173">
        <v>4</v>
      </c>
      <c r="AP34" s="173">
        <v>4</v>
      </c>
      <c r="AQ34" s="173">
        <v>4</v>
      </c>
      <c r="AR34" s="277">
        <v>6</v>
      </c>
      <c r="AS34" s="60"/>
      <c r="AT34" s="60"/>
      <c r="AU34" s="60"/>
      <c r="AV34" s="45" t="s">
        <v>29</v>
      </c>
      <c r="AW34" s="168">
        <f t="shared" si="5"/>
        <v>84</v>
      </c>
      <c r="AX34" s="72"/>
      <c r="AY34" s="72"/>
      <c r="AZ34" s="72"/>
      <c r="BA34" s="72"/>
      <c r="BB34" s="72"/>
      <c r="BC34" s="72"/>
      <c r="BD34" s="72"/>
      <c r="BE34" s="72"/>
      <c r="BF34" s="72"/>
      <c r="BG34" s="73"/>
      <c r="BH34" s="224">
        <f t="shared" ref="BH34:BH39" si="33">SUM(E34:T34,Y34:AU34)</f>
        <v>150</v>
      </c>
    </row>
    <row r="35" spans="1:60" ht="18.75" customHeight="1" x14ac:dyDescent="0.2">
      <c r="A35" s="366"/>
      <c r="B35" s="388"/>
      <c r="C35" s="390"/>
      <c r="D35" s="31" t="s">
        <v>62</v>
      </c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>
        <v>2</v>
      </c>
      <c r="R35" s="173"/>
      <c r="S35" s="265"/>
      <c r="T35" s="265"/>
      <c r="U35" s="58"/>
      <c r="V35" s="49">
        <f t="shared" si="32"/>
        <v>2</v>
      </c>
      <c r="W35" s="79"/>
      <c r="X35" s="79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  <c r="AI35" s="173"/>
      <c r="AJ35" s="173"/>
      <c r="AK35" s="173"/>
      <c r="AL35" s="173"/>
      <c r="AM35" s="280">
        <v>2</v>
      </c>
      <c r="AN35" s="173"/>
      <c r="AO35" s="173"/>
      <c r="AP35" s="173"/>
      <c r="AQ35" s="173"/>
      <c r="AR35" s="277"/>
      <c r="AS35" s="60"/>
      <c r="AT35" s="60"/>
      <c r="AU35" s="60"/>
      <c r="AV35" s="45"/>
      <c r="AW35" s="172">
        <f t="shared" si="5"/>
        <v>2</v>
      </c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223">
        <f t="shared" si="33"/>
        <v>4</v>
      </c>
    </row>
    <row r="36" spans="1:60" ht="18.75" customHeight="1" x14ac:dyDescent="0.2">
      <c r="A36" s="367"/>
      <c r="B36" s="409" t="s">
        <v>93</v>
      </c>
      <c r="C36" s="410" t="s">
        <v>130</v>
      </c>
      <c r="D36" s="245" t="s">
        <v>61</v>
      </c>
      <c r="E36" s="173"/>
      <c r="F36" s="173"/>
      <c r="G36" s="173"/>
      <c r="H36" s="173"/>
      <c r="I36" s="173"/>
      <c r="J36" s="173"/>
      <c r="K36" s="247"/>
      <c r="L36" s="173"/>
      <c r="M36" s="173"/>
      <c r="N36" s="173"/>
      <c r="O36" s="173"/>
      <c r="P36" s="173"/>
      <c r="Q36" s="173"/>
      <c r="R36" s="173"/>
      <c r="S36" s="266"/>
      <c r="T36" s="266"/>
      <c r="U36" s="58"/>
      <c r="V36" s="46">
        <f t="shared" si="32"/>
        <v>0</v>
      </c>
      <c r="W36" s="79"/>
      <c r="X36" s="79"/>
      <c r="Y36" s="173">
        <v>2</v>
      </c>
      <c r="Z36" s="173">
        <v>2</v>
      </c>
      <c r="AA36" s="173">
        <v>4</v>
      </c>
      <c r="AB36" s="173">
        <v>2</v>
      </c>
      <c r="AC36" s="173">
        <v>2</v>
      </c>
      <c r="AD36" s="173">
        <v>2</v>
      </c>
      <c r="AE36" s="173">
        <v>2</v>
      </c>
      <c r="AF36" s="173">
        <v>4</v>
      </c>
      <c r="AG36" s="173">
        <v>2</v>
      </c>
      <c r="AH36" s="173">
        <v>2</v>
      </c>
      <c r="AI36" s="173">
        <v>2</v>
      </c>
      <c r="AJ36" s="173">
        <v>2</v>
      </c>
      <c r="AK36" s="173">
        <v>2</v>
      </c>
      <c r="AL36" s="173">
        <v>2</v>
      </c>
      <c r="AM36" s="173">
        <v>2</v>
      </c>
      <c r="AN36" s="173">
        <v>2</v>
      </c>
      <c r="AO36" s="173">
        <v>2</v>
      </c>
      <c r="AP36" s="173">
        <v>2</v>
      </c>
      <c r="AQ36" s="173">
        <v>2</v>
      </c>
      <c r="AR36" s="277">
        <v>4</v>
      </c>
      <c r="AS36" s="60"/>
      <c r="AT36" s="60"/>
      <c r="AU36" s="60"/>
      <c r="AV36" s="45" t="s">
        <v>120</v>
      </c>
      <c r="AW36" s="168">
        <f t="shared" si="5"/>
        <v>46</v>
      </c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224">
        <f t="shared" si="33"/>
        <v>46</v>
      </c>
    </row>
    <row r="37" spans="1:60" ht="18.75" customHeight="1" x14ac:dyDescent="0.2">
      <c r="A37" s="367"/>
      <c r="B37" s="409"/>
      <c r="C37" s="410"/>
      <c r="D37" s="246" t="s">
        <v>62</v>
      </c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265"/>
      <c r="T37" s="265"/>
      <c r="U37" s="58"/>
      <c r="V37" s="49">
        <f t="shared" si="32"/>
        <v>0</v>
      </c>
      <c r="W37" s="79"/>
      <c r="X37" s="79"/>
      <c r="Y37" s="173"/>
      <c r="Z37" s="173"/>
      <c r="AA37" s="173"/>
      <c r="AB37" s="173"/>
      <c r="AC37" s="173"/>
      <c r="AD37" s="173"/>
      <c r="AE37" s="173"/>
      <c r="AF37" s="173"/>
      <c r="AG37" s="280"/>
      <c r="AH37" s="173">
        <v>2</v>
      </c>
      <c r="AI37" s="173"/>
      <c r="AJ37" s="173"/>
      <c r="AK37" s="173"/>
      <c r="AL37" s="173"/>
      <c r="AM37" s="173"/>
      <c r="AN37" s="173"/>
      <c r="AO37" s="173"/>
      <c r="AP37" s="173"/>
      <c r="AQ37" s="173"/>
      <c r="AR37" s="277"/>
      <c r="AS37" s="60"/>
      <c r="AT37" s="60"/>
      <c r="AU37" s="60"/>
      <c r="AV37" s="45"/>
      <c r="AW37" s="172">
        <f t="shared" si="5"/>
        <v>2</v>
      </c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223">
        <f t="shared" si="33"/>
        <v>2</v>
      </c>
    </row>
    <row r="38" spans="1:60" ht="29.25" customHeight="1" x14ac:dyDescent="0.2">
      <c r="A38" s="367"/>
      <c r="B38" s="248" t="s">
        <v>92</v>
      </c>
      <c r="C38" s="214" t="s">
        <v>130</v>
      </c>
      <c r="D38" s="245" t="s">
        <v>61</v>
      </c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266"/>
      <c r="T38" s="266"/>
      <c r="U38" s="58"/>
      <c r="V38" s="46">
        <f t="shared" si="32"/>
        <v>0</v>
      </c>
      <c r="W38" s="79"/>
      <c r="X38" s="79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277"/>
      <c r="AS38" s="60">
        <v>36</v>
      </c>
      <c r="AT38" s="60">
        <v>36</v>
      </c>
      <c r="AU38" s="60">
        <v>36</v>
      </c>
      <c r="AV38" s="45" t="s">
        <v>30</v>
      </c>
      <c r="AW38" s="168">
        <f t="shared" si="5"/>
        <v>108</v>
      </c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224">
        <f t="shared" si="33"/>
        <v>108</v>
      </c>
    </row>
    <row r="39" spans="1:60" ht="39" customHeight="1" thickBot="1" x14ac:dyDescent="0.25">
      <c r="A39" s="367"/>
      <c r="B39" s="251" t="s">
        <v>133</v>
      </c>
      <c r="C39" s="252" t="s">
        <v>134</v>
      </c>
      <c r="D39" s="253" t="s">
        <v>61</v>
      </c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270"/>
      <c r="T39" s="271"/>
      <c r="U39" s="58"/>
      <c r="V39" s="46">
        <f t="shared" si="32"/>
        <v>0</v>
      </c>
      <c r="W39" s="79"/>
      <c r="X39" s="79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277"/>
      <c r="AS39" s="60"/>
      <c r="AT39" s="60"/>
      <c r="AU39" s="60"/>
      <c r="AV39" s="53" t="s">
        <v>120</v>
      </c>
      <c r="AW39" s="169">
        <f t="shared" si="5"/>
        <v>0</v>
      </c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254">
        <f t="shared" si="33"/>
        <v>0</v>
      </c>
    </row>
    <row r="40" spans="1:60" ht="27" customHeight="1" x14ac:dyDescent="0.2">
      <c r="A40" s="366"/>
      <c r="B40" s="375" t="s">
        <v>94</v>
      </c>
      <c r="C40" s="376" t="s">
        <v>135</v>
      </c>
      <c r="D40" s="230" t="s">
        <v>61</v>
      </c>
      <c r="E40" s="219">
        <f t="shared" ref="E40:R40" si="34">SUM(E42,E50,E52,E54,E64)</f>
        <v>10</v>
      </c>
      <c r="F40" s="219">
        <f t="shared" si="34"/>
        <v>8</v>
      </c>
      <c r="G40" s="219">
        <f t="shared" si="34"/>
        <v>8</v>
      </c>
      <c r="H40" s="219">
        <f t="shared" si="34"/>
        <v>12</v>
      </c>
      <c r="I40" s="219">
        <f t="shared" si="34"/>
        <v>10</v>
      </c>
      <c r="J40" s="219">
        <f t="shared" si="34"/>
        <v>10</v>
      </c>
      <c r="K40" s="219">
        <f t="shared" si="34"/>
        <v>12</v>
      </c>
      <c r="L40" s="219">
        <f t="shared" si="34"/>
        <v>12</v>
      </c>
      <c r="M40" s="219">
        <f t="shared" si="34"/>
        <v>12</v>
      </c>
      <c r="N40" s="219">
        <f t="shared" si="34"/>
        <v>12</v>
      </c>
      <c r="O40" s="219">
        <f t="shared" si="34"/>
        <v>10</v>
      </c>
      <c r="P40" s="219">
        <f t="shared" si="34"/>
        <v>8</v>
      </c>
      <c r="Q40" s="219">
        <f t="shared" si="34"/>
        <v>8</v>
      </c>
      <c r="R40" s="219">
        <f t="shared" si="34"/>
        <v>10</v>
      </c>
      <c r="S40" s="219">
        <f t="shared" ref="S40:T40" si="35">SUM(S42,S50,S52,S54,S64)</f>
        <v>8</v>
      </c>
      <c r="T40" s="219">
        <f t="shared" si="35"/>
        <v>11</v>
      </c>
      <c r="U40" s="61"/>
      <c r="V40" s="62">
        <f>SUM(V42,V50,V52,V54)</f>
        <v>161</v>
      </c>
      <c r="W40" s="69"/>
      <c r="X40" s="69"/>
      <c r="Y40" s="219">
        <f>SUM(Y42,Y50,Y52,Y54)</f>
        <v>8</v>
      </c>
      <c r="Z40" s="219">
        <f t="shared" ref="Z40:AR40" si="36">SUM(Z42,Z50,Z52,Z54)</f>
        <v>10</v>
      </c>
      <c r="AA40" s="219">
        <f t="shared" si="36"/>
        <v>8</v>
      </c>
      <c r="AB40" s="219">
        <f t="shared" si="36"/>
        <v>12</v>
      </c>
      <c r="AC40" s="219">
        <f t="shared" si="36"/>
        <v>8</v>
      </c>
      <c r="AD40" s="219">
        <f t="shared" si="36"/>
        <v>10</v>
      </c>
      <c r="AE40" s="219">
        <f t="shared" si="36"/>
        <v>10</v>
      </c>
      <c r="AF40" s="219">
        <f t="shared" si="36"/>
        <v>8</v>
      </c>
      <c r="AG40" s="219">
        <f t="shared" si="36"/>
        <v>10</v>
      </c>
      <c r="AH40" s="219">
        <f t="shared" si="36"/>
        <v>10</v>
      </c>
      <c r="AI40" s="219">
        <f t="shared" si="36"/>
        <v>10</v>
      </c>
      <c r="AJ40" s="219">
        <f t="shared" si="36"/>
        <v>12</v>
      </c>
      <c r="AK40" s="219">
        <f t="shared" si="36"/>
        <v>10</v>
      </c>
      <c r="AL40" s="219">
        <f t="shared" si="36"/>
        <v>10</v>
      </c>
      <c r="AM40" s="219">
        <f t="shared" si="36"/>
        <v>8</v>
      </c>
      <c r="AN40" s="219">
        <f t="shared" si="36"/>
        <v>8</v>
      </c>
      <c r="AO40" s="219">
        <f t="shared" si="36"/>
        <v>10</v>
      </c>
      <c r="AP40" s="219">
        <f t="shared" si="36"/>
        <v>10</v>
      </c>
      <c r="AQ40" s="219">
        <f t="shared" si="36"/>
        <v>10</v>
      </c>
      <c r="AR40" s="219">
        <f t="shared" si="36"/>
        <v>10</v>
      </c>
      <c r="AS40" s="47">
        <f t="shared" ref="AS40:AU40" si="37">SUM(AS42,AS50,AS52,AS54,AS64)</f>
        <v>0</v>
      </c>
      <c r="AT40" s="47">
        <f t="shared" si="37"/>
        <v>0</v>
      </c>
      <c r="AU40" s="47">
        <f t="shared" si="37"/>
        <v>0</v>
      </c>
      <c r="AV40" s="212"/>
      <c r="AW40" s="55">
        <f>SUM(AW42,AW50,AW52,AW54,AW64)</f>
        <v>254</v>
      </c>
      <c r="AX40" s="75"/>
      <c r="AY40" s="75"/>
      <c r="AZ40" s="75"/>
      <c r="BA40" s="75"/>
      <c r="BB40" s="75"/>
      <c r="BC40" s="75"/>
      <c r="BD40" s="75"/>
      <c r="BE40" s="75"/>
      <c r="BF40" s="75"/>
      <c r="BG40" s="76"/>
      <c r="BH40" s="222">
        <f>SUM(E40:T40,Y40:AU40)</f>
        <v>353</v>
      </c>
    </row>
    <row r="41" spans="1:60" ht="27" customHeight="1" x14ac:dyDescent="0.2">
      <c r="A41" s="366"/>
      <c r="B41" s="347"/>
      <c r="C41" s="349"/>
      <c r="D41" s="217" t="s">
        <v>62</v>
      </c>
      <c r="E41" s="218">
        <f t="shared" ref="E41:R41" si="38">SUM(E43,E51,E53,E55,E65)</f>
        <v>2</v>
      </c>
      <c r="F41" s="218">
        <f t="shared" si="38"/>
        <v>0</v>
      </c>
      <c r="G41" s="218">
        <f t="shared" si="38"/>
        <v>0</v>
      </c>
      <c r="H41" s="218">
        <f t="shared" si="38"/>
        <v>0</v>
      </c>
      <c r="I41" s="218">
        <f t="shared" si="38"/>
        <v>0</v>
      </c>
      <c r="J41" s="218">
        <f t="shared" si="38"/>
        <v>0</v>
      </c>
      <c r="K41" s="218">
        <f t="shared" si="38"/>
        <v>2</v>
      </c>
      <c r="L41" s="218">
        <f t="shared" si="38"/>
        <v>0</v>
      </c>
      <c r="M41" s="218">
        <f t="shared" si="38"/>
        <v>0</v>
      </c>
      <c r="N41" s="218">
        <f t="shared" si="38"/>
        <v>0</v>
      </c>
      <c r="O41" s="218">
        <f t="shared" si="38"/>
        <v>0</v>
      </c>
      <c r="P41" s="218">
        <f t="shared" si="38"/>
        <v>0</v>
      </c>
      <c r="Q41" s="218">
        <f t="shared" si="38"/>
        <v>0</v>
      </c>
      <c r="R41" s="218">
        <f t="shared" si="38"/>
        <v>0</v>
      </c>
      <c r="S41" s="218">
        <f t="shared" ref="S41:T41" si="39">SUM(S43,S51,S53,S55,S65)</f>
        <v>0</v>
      </c>
      <c r="T41" s="218">
        <f t="shared" si="39"/>
        <v>0</v>
      </c>
      <c r="U41" s="45"/>
      <c r="V41" s="49">
        <f>SUM(V43,V51,V53,V55)</f>
        <v>4</v>
      </c>
      <c r="W41" s="72"/>
      <c r="X41" s="72"/>
      <c r="Y41" s="218">
        <f>SUM(Y43,Y51,Y53,Y55)</f>
        <v>0</v>
      </c>
      <c r="Z41" s="218">
        <f t="shared" ref="Z41:AR41" si="40">SUM(Z43,Z51,Z53,Z55)</f>
        <v>0</v>
      </c>
      <c r="AA41" s="218">
        <f t="shared" si="40"/>
        <v>0</v>
      </c>
      <c r="AB41" s="218">
        <f t="shared" si="40"/>
        <v>0</v>
      </c>
      <c r="AC41" s="218">
        <f t="shared" si="40"/>
        <v>2</v>
      </c>
      <c r="AD41" s="218">
        <f t="shared" si="40"/>
        <v>2</v>
      </c>
      <c r="AE41" s="218">
        <f t="shared" si="40"/>
        <v>0</v>
      </c>
      <c r="AF41" s="218">
        <f t="shared" si="40"/>
        <v>0</v>
      </c>
      <c r="AG41" s="218">
        <f t="shared" si="40"/>
        <v>0</v>
      </c>
      <c r="AH41" s="218">
        <f t="shared" si="40"/>
        <v>0</v>
      </c>
      <c r="AI41" s="218">
        <f t="shared" si="40"/>
        <v>0</v>
      </c>
      <c r="AJ41" s="218">
        <f t="shared" si="40"/>
        <v>0</v>
      </c>
      <c r="AK41" s="218">
        <f t="shared" si="40"/>
        <v>0</v>
      </c>
      <c r="AL41" s="218">
        <f t="shared" si="40"/>
        <v>0</v>
      </c>
      <c r="AM41" s="218">
        <f t="shared" si="40"/>
        <v>0</v>
      </c>
      <c r="AN41" s="218">
        <f t="shared" si="40"/>
        <v>0</v>
      </c>
      <c r="AO41" s="218">
        <f t="shared" si="40"/>
        <v>0</v>
      </c>
      <c r="AP41" s="218">
        <f t="shared" si="40"/>
        <v>0</v>
      </c>
      <c r="AQ41" s="218">
        <f t="shared" si="40"/>
        <v>2</v>
      </c>
      <c r="AR41" s="218">
        <f t="shared" si="40"/>
        <v>0</v>
      </c>
      <c r="AS41" s="47">
        <f t="shared" ref="AS41:AU41" si="41">SUM(AS43,AS51,AS53,AS55,AS65)</f>
        <v>0</v>
      </c>
      <c r="AT41" s="47">
        <f t="shared" si="41"/>
        <v>0</v>
      </c>
      <c r="AU41" s="47">
        <f t="shared" si="41"/>
        <v>0</v>
      </c>
      <c r="AV41" s="45"/>
      <c r="AW41" s="174">
        <f>SUM(AW43,AW51,AW53,AW55,AW65)</f>
        <v>7</v>
      </c>
      <c r="AX41" s="72"/>
      <c r="AY41" s="72"/>
      <c r="AZ41" s="72"/>
      <c r="BA41" s="72"/>
      <c r="BB41" s="72"/>
      <c r="BC41" s="72"/>
      <c r="BD41" s="72"/>
      <c r="BE41" s="72"/>
      <c r="BF41" s="72"/>
      <c r="BG41" s="73"/>
      <c r="BH41" s="223">
        <f>SUM(E41:T41,Y41:AU41)</f>
        <v>10</v>
      </c>
    </row>
    <row r="42" spans="1:60" ht="20.25" customHeight="1" x14ac:dyDescent="0.2">
      <c r="A42" s="368"/>
      <c r="B42" s="336" t="s">
        <v>16</v>
      </c>
      <c r="C42" s="338" t="s">
        <v>136</v>
      </c>
      <c r="D42" s="10" t="s">
        <v>61</v>
      </c>
      <c r="E42" s="43">
        <v>2</v>
      </c>
      <c r="F42" s="43">
        <v>2</v>
      </c>
      <c r="G42" s="43">
        <v>2</v>
      </c>
      <c r="H42" s="43">
        <v>4</v>
      </c>
      <c r="I42" s="43">
        <v>2</v>
      </c>
      <c r="J42" s="43">
        <v>2</v>
      </c>
      <c r="K42" s="43">
        <v>4</v>
      </c>
      <c r="L42" s="43">
        <v>4</v>
      </c>
      <c r="M42" s="43">
        <v>2</v>
      </c>
      <c r="N42" s="43">
        <v>4</v>
      </c>
      <c r="O42" s="43">
        <v>2</v>
      </c>
      <c r="P42" s="43">
        <v>2</v>
      </c>
      <c r="Q42" s="43">
        <v>2</v>
      </c>
      <c r="R42" s="43">
        <v>2</v>
      </c>
      <c r="S42" s="266">
        <v>2</v>
      </c>
      <c r="T42" s="266">
        <v>4</v>
      </c>
      <c r="U42" s="45" t="s">
        <v>119</v>
      </c>
      <c r="V42" s="46">
        <f t="shared" ref="V42:V74" si="42">SUM(E42:T42)</f>
        <v>42</v>
      </c>
      <c r="W42" s="72"/>
      <c r="X42" s="72"/>
      <c r="Y42" s="44">
        <v>2</v>
      </c>
      <c r="Z42" s="44">
        <v>2</v>
      </c>
      <c r="AA42" s="44">
        <v>2</v>
      </c>
      <c r="AB42" s="44">
        <v>4</v>
      </c>
      <c r="AC42" s="44">
        <v>2</v>
      </c>
      <c r="AD42" s="44">
        <v>2</v>
      </c>
      <c r="AE42" s="44">
        <v>2</v>
      </c>
      <c r="AF42" s="44">
        <v>2</v>
      </c>
      <c r="AG42" s="44">
        <v>2</v>
      </c>
      <c r="AH42" s="44">
        <v>2</v>
      </c>
      <c r="AI42" s="44">
        <v>2</v>
      </c>
      <c r="AJ42" s="44">
        <v>2</v>
      </c>
      <c r="AK42" s="44">
        <v>2</v>
      </c>
      <c r="AL42" s="44">
        <v>2</v>
      </c>
      <c r="AM42" s="44">
        <v>2</v>
      </c>
      <c r="AN42" s="44">
        <v>2</v>
      </c>
      <c r="AO42" s="44">
        <v>2</v>
      </c>
      <c r="AP42" s="44">
        <v>2</v>
      </c>
      <c r="AQ42" s="44">
        <v>4</v>
      </c>
      <c r="AR42" s="275">
        <v>2</v>
      </c>
      <c r="AS42" s="47"/>
      <c r="AT42" s="47"/>
      <c r="AU42" s="47"/>
      <c r="AV42" s="45" t="s">
        <v>30</v>
      </c>
      <c r="AW42" s="168">
        <f t="shared" ref="AW42:AW74" si="43">SUM(Y42:AU42)</f>
        <v>44</v>
      </c>
      <c r="AX42" s="72"/>
      <c r="AY42" s="72"/>
      <c r="AZ42" s="72"/>
      <c r="BA42" s="72"/>
      <c r="BB42" s="72"/>
      <c r="BC42" s="72"/>
      <c r="BD42" s="72"/>
      <c r="BE42" s="72"/>
      <c r="BF42" s="72"/>
      <c r="BG42" s="73"/>
      <c r="BH42" s="224">
        <f>SUM(E42:T42,Y42:AU42)</f>
        <v>86</v>
      </c>
    </row>
    <row r="43" spans="1:60" ht="15.75" customHeight="1" x14ac:dyDescent="0.2">
      <c r="A43" s="24"/>
      <c r="B43" s="337"/>
      <c r="C43" s="339"/>
      <c r="D43" s="13" t="s">
        <v>62</v>
      </c>
      <c r="E43" s="29">
        <v>1</v>
      </c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65"/>
      <c r="T43" s="265"/>
      <c r="U43" s="45"/>
      <c r="V43" s="49">
        <f t="shared" si="42"/>
        <v>1</v>
      </c>
      <c r="W43" s="72"/>
      <c r="X43" s="72"/>
      <c r="Y43" s="29"/>
      <c r="Z43" s="29"/>
      <c r="AA43" s="29"/>
      <c r="AB43" s="29"/>
      <c r="AC43" s="29">
        <v>2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75"/>
      <c r="AS43" s="47"/>
      <c r="AT43" s="47"/>
      <c r="AU43" s="47"/>
      <c r="AV43" s="45"/>
      <c r="AW43" s="167">
        <f t="shared" si="43"/>
        <v>2</v>
      </c>
      <c r="AX43" s="72"/>
      <c r="AY43" s="72"/>
      <c r="AZ43" s="72"/>
      <c r="BA43" s="72"/>
      <c r="BB43" s="72"/>
      <c r="BC43" s="72"/>
      <c r="BD43" s="72"/>
      <c r="BE43" s="72"/>
      <c r="BF43" s="72"/>
      <c r="BG43" s="73"/>
      <c r="BH43" s="223">
        <f>SUM(E43:T43,Y43:AU43)</f>
        <v>3</v>
      </c>
    </row>
    <row r="44" spans="1:60" ht="20.100000000000001" hidden="1" customHeight="1" x14ac:dyDescent="0.2">
      <c r="A44" s="199" t="s">
        <v>70</v>
      </c>
      <c r="B44" s="88" t="s">
        <v>25</v>
      </c>
      <c r="C44" s="89" t="s">
        <v>76</v>
      </c>
      <c r="D44" s="90" t="s">
        <v>61</v>
      </c>
      <c r="E44" s="91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265"/>
      <c r="T44" s="265"/>
      <c r="U44" s="58"/>
      <c r="V44" s="46">
        <f t="shared" si="42"/>
        <v>0</v>
      </c>
      <c r="W44" s="79"/>
      <c r="X44" s="79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277"/>
      <c r="AS44" s="60"/>
      <c r="AT44" s="60"/>
      <c r="AU44" s="60"/>
      <c r="AV44" s="58" t="s">
        <v>31</v>
      </c>
      <c r="AW44" s="168">
        <f t="shared" si="43"/>
        <v>0</v>
      </c>
      <c r="AX44" s="79"/>
      <c r="AY44" s="79"/>
      <c r="AZ44" s="79"/>
      <c r="BA44" s="79"/>
      <c r="BB44" s="79"/>
      <c r="BC44" s="79"/>
      <c r="BD44" s="79"/>
      <c r="BE44" s="79"/>
      <c r="BF44" s="79"/>
      <c r="BG44" s="159"/>
      <c r="BH44" s="224">
        <f t="shared" ref="BH44:BH74" si="44">SUM(E44:T44,Y44:AU44)</f>
        <v>0</v>
      </c>
    </row>
    <row r="45" spans="1:60" ht="20.100000000000001" hidden="1" customHeight="1" x14ac:dyDescent="0.2">
      <c r="A45" s="200"/>
      <c r="B45" s="82" t="s">
        <v>26</v>
      </c>
      <c r="C45" s="158" t="s">
        <v>24</v>
      </c>
      <c r="D45" s="83" t="s">
        <v>61</v>
      </c>
      <c r="E45" s="84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265"/>
      <c r="T45" s="265"/>
      <c r="U45" s="53"/>
      <c r="V45" s="49">
        <f t="shared" si="42"/>
        <v>0</v>
      </c>
      <c r="W45" s="74"/>
      <c r="X45" s="74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278"/>
      <c r="AS45" s="56"/>
      <c r="AT45" s="56"/>
      <c r="AU45" s="56"/>
      <c r="AV45" s="53"/>
      <c r="AW45" s="175">
        <f t="shared" si="43"/>
        <v>0</v>
      </c>
      <c r="AX45" s="74"/>
      <c r="AY45" s="74"/>
      <c r="AZ45" s="74"/>
      <c r="BA45" s="74"/>
      <c r="BB45" s="74"/>
      <c r="BC45" s="74"/>
      <c r="BD45" s="74"/>
      <c r="BE45" s="74"/>
      <c r="BF45" s="74"/>
      <c r="BG45" s="142"/>
      <c r="BH45" s="223">
        <f t="shared" si="44"/>
        <v>0</v>
      </c>
    </row>
    <row r="46" spans="1:60" ht="20.100000000000001" hidden="1" customHeight="1" x14ac:dyDescent="0.2">
      <c r="A46" s="200"/>
      <c r="B46" s="362" t="s">
        <v>17</v>
      </c>
      <c r="C46" s="364" t="s">
        <v>71</v>
      </c>
      <c r="D46" s="110" t="s">
        <v>61</v>
      </c>
      <c r="E46" s="143">
        <f t="shared" ref="E46:R46" si="45">SUM(E48,E68)</f>
        <v>8</v>
      </c>
      <c r="F46" s="143">
        <f t="shared" si="45"/>
        <v>8</v>
      </c>
      <c r="G46" s="143">
        <f t="shared" si="45"/>
        <v>8</v>
      </c>
      <c r="H46" s="143">
        <f t="shared" si="45"/>
        <v>8</v>
      </c>
      <c r="I46" s="143">
        <f t="shared" si="45"/>
        <v>8</v>
      </c>
      <c r="J46" s="143">
        <f t="shared" si="45"/>
        <v>8</v>
      </c>
      <c r="K46" s="143">
        <f t="shared" si="45"/>
        <v>8</v>
      </c>
      <c r="L46" s="143">
        <f t="shared" si="45"/>
        <v>8</v>
      </c>
      <c r="M46" s="143">
        <f t="shared" si="45"/>
        <v>8</v>
      </c>
      <c r="N46" s="143">
        <f t="shared" si="45"/>
        <v>8</v>
      </c>
      <c r="O46" s="143">
        <f t="shared" si="45"/>
        <v>8</v>
      </c>
      <c r="P46" s="143">
        <f t="shared" si="45"/>
        <v>8</v>
      </c>
      <c r="Q46" s="143">
        <f t="shared" si="45"/>
        <v>10</v>
      </c>
      <c r="R46" s="143">
        <f t="shared" si="45"/>
        <v>8</v>
      </c>
      <c r="S46" s="265"/>
      <c r="T46" s="265"/>
      <c r="U46" s="54"/>
      <c r="V46" s="46">
        <f t="shared" si="42"/>
        <v>114</v>
      </c>
      <c r="W46" s="75"/>
      <c r="X46" s="75"/>
      <c r="Y46" s="143">
        <f t="shared" ref="Y46:AU46" si="46">SUM(Y48,Y68)</f>
        <v>6</v>
      </c>
      <c r="Z46" s="143">
        <f t="shared" si="46"/>
        <v>4</v>
      </c>
      <c r="AA46" s="143">
        <f t="shared" si="46"/>
        <v>6</v>
      </c>
      <c r="AB46" s="143">
        <f t="shared" si="46"/>
        <v>4</v>
      </c>
      <c r="AC46" s="143">
        <f t="shared" si="46"/>
        <v>6</v>
      </c>
      <c r="AD46" s="143">
        <f t="shared" si="46"/>
        <v>4</v>
      </c>
      <c r="AE46" s="143">
        <f t="shared" si="46"/>
        <v>6</v>
      </c>
      <c r="AF46" s="143">
        <f t="shared" si="46"/>
        <v>4</v>
      </c>
      <c r="AG46" s="143">
        <f t="shared" si="46"/>
        <v>6</v>
      </c>
      <c r="AH46" s="143">
        <f t="shared" si="46"/>
        <v>4</v>
      </c>
      <c r="AI46" s="143">
        <f t="shared" si="46"/>
        <v>6</v>
      </c>
      <c r="AJ46" s="143">
        <f t="shared" si="46"/>
        <v>2</v>
      </c>
      <c r="AK46" s="143">
        <f t="shared" si="46"/>
        <v>6</v>
      </c>
      <c r="AL46" s="143">
        <f t="shared" si="46"/>
        <v>6</v>
      </c>
      <c r="AM46" s="143">
        <f t="shared" si="46"/>
        <v>6</v>
      </c>
      <c r="AN46" s="143">
        <f t="shared" si="46"/>
        <v>6</v>
      </c>
      <c r="AO46" s="143">
        <f t="shared" si="46"/>
        <v>6</v>
      </c>
      <c r="AP46" s="143">
        <f t="shared" si="46"/>
        <v>6</v>
      </c>
      <c r="AQ46" s="143">
        <f t="shared" si="46"/>
        <v>6</v>
      </c>
      <c r="AR46" s="263">
        <f t="shared" si="46"/>
        <v>0</v>
      </c>
      <c r="AS46" s="141">
        <f t="shared" si="46"/>
        <v>36</v>
      </c>
      <c r="AT46" s="141">
        <f t="shared" si="46"/>
        <v>36</v>
      </c>
      <c r="AU46" s="141">
        <f t="shared" si="46"/>
        <v>36</v>
      </c>
      <c r="AV46" s="54" t="s">
        <v>72</v>
      </c>
      <c r="AW46" s="168">
        <f t="shared" si="43"/>
        <v>208</v>
      </c>
      <c r="AX46" s="75"/>
      <c r="AY46" s="75"/>
      <c r="AZ46" s="75"/>
      <c r="BA46" s="75"/>
      <c r="BB46" s="75"/>
      <c r="BC46" s="75"/>
      <c r="BD46" s="75"/>
      <c r="BE46" s="75"/>
      <c r="BF46" s="75"/>
      <c r="BG46" s="76"/>
      <c r="BH46" s="224">
        <f t="shared" si="44"/>
        <v>322</v>
      </c>
    </row>
    <row r="47" spans="1:60" ht="20.100000000000001" hidden="1" customHeight="1" x14ac:dyDescent="0.2">
      <c r="A47" s="200"/>
      <c r="B47" s="363"/>
      <c r="C47" s="365"/>
      <c r="D47" s="17" t="s">
        <v>62</v>
      </c>
      <c r="E47" s="77">
        <f>E49</f>
        <v>4</v>
      </c>
      <c r="F47" s="77">
        <f t="shared" ref="F47:R47" si="47">F49</f>
        <v>4</v>
      </c>
      <c r="G47" s="77">
        <f t="shared" si="47"/>
        <v>4</v>
      </c>
      <c r="H47" s="77">
        <f t="shared" si="47"/>
        <v>4</v>
      </c>
      <c r="I47" s="77">
        <f t="shared" si="47"/>
        <v>4</v>
      </c>
      <c r="J47" s="77">
        <f t="shared" si="47"/>
        <v>4</v>
      </c>
      <c r="K47" s="77">
        <f t="shared" si="47"/>
        <v>4</v>
      </c>
      <c r="L47" s="77">
        <f t="shared" si="47"/>
        <v>4</v>
      </c>
      <c r="M47" s="77">
        <f t="shared" si="47"/>
        <v>4</v>
      </c>
      <c r="N47" s="77">
        <f t="shared" si="47"/>
        <v>4</v>
      </c>
      <c r="O47" s="77">
        <f t="shared" si="47"/>
        <v>4</v>
      </c>
      <c r="P47" s="77">
        <f t="shared" si="47"/>
        <v>4</v>
      </c>
      <c r="Q47" s="77">
        <f t="shared" si="47"/>
        <v>5</v>
      </c>
      <c r="R47" s="77">
        <f t="shared" si="47"/>
        <v>4</v>
      </c>
      <c r="S47" s="265"/>
      <c r="T47" s="265"/>
      <c r="U47" s="45"/>
      <c r="V47" s="49">
        <f t="shared" si="42"/>
        <v>57</v>
      </c>
      <c r="W47" s="72"/>
      <c r="X47" s="72"/>
      <c r="Y47" s="77">
        <f t="shared" ref="Y47:AQ47" si="48">Y49</f>
        <v>3</v>
      </c>
      <c r="Z47" s="77">
        <f t="shared" si="48"/>
        <v>2</v>
      </c>
      <c r="AA47" s="77">
        <f t="shared" si="48"/>
        <v>3</v>
      </c>
      <c r="AB47" s="77">
        <f t="shared" si="48"/>
        <v>2</v>
      </c>
      <c r="AC47" s="77">
        <f t="shared" si="48"/>
        <v>3</v>
      </c>
      <c r="AD47" s="77">
        <f t="shared" si="48"/>
        <v>2</v>
      </c>
      <c r="AE47" s="77">
        <f t="shared" si="48"/>
        <v>3</v>
      </c>
      <c r="AF47" s="77">
        <f t="shared" si="48"/>
        <v>2</v>
      </c>
      <c r="AG47" s="77">
        <f t="shared" si="48"/>
        <v>3</v>
      </c>
      <c r="AH47" s="77">
        <f t="shared" si="48"/>
        <v>2</v>
      </c>
      <c r="AI47" s="77">
        <f t="shared" si="48"/>
        <v>3</v>
      </c>
      <c r="AJ47" s="77">
        <f t="shared" si="48"/>
        <v>1</v>
      </c>
      <c r="AK47" s="77">
        <f t="shared" si="48"/>
        <v>3</v>
      </c>
      <c r="AL47" s="77">
        <f t="shared" si="48"/>
        <v>3</v>
      </c>
      <c r="AM47" s="77">
        <f t="shared" si="48"/>
        <v>3</v>
      </c>
      <c r="AN47" s="77">
        <f t="shared" si="48"/>
        <v>3</v>
      </c>
      <c r="AO47" s="77">
        <f t="shared" si="48"/>
        <v>3</v>
      </c>
      <c r="AP47" s="77">
        <f t="shared" si="48"/>
        <v>3</v>
      </c>
      <c r="AQ47" s="77">
        <f t="shared" si="48"/>
        <v>3</v>
      </c>
      <c r="AR47" s="279">
        <f>AR49</f>
        <v>0</v>
      </c>
      <c r="AS47" s="78">
        <f>AS49</f>
        <v>0</v>
      </c>
      <c r="AT47" s="78">
        <f>AT49</f>
        <v>0</v>
      </c>
      <c r="AU47" s="78">
        <f>AU49</f>
        <v>0</v>
      </c>
      <c r="AV47" s="45"/>
      <c r="AW47" s="175">
        <f t="shared" si="43"/>
        <v>50</v>
      </c>
      <c r="AX47" s="72"/>
      <c r="AY47" s="72"/>
      <c r="AZ47" s="72"/>
      <c r="BA47" s="72"/>
      <c r="BB47" s="72"/>
      <c r="BC47" s="72"/>
      <c r="BD47" s="72"/>
      <c r="BE47" s="72"/>
      <c r="BF47" s="72"/>
      <c r="BG47" s="73"/>
      <c r="BH47" s="223">
        <f t="shared" si="44"/>
        <v>107</v>
      </c>
    </row>
    <row r="48" spans="1:60" ht="12.75" hidden="1" customHeight="1" x14ac:dyDescent="0.2">
      <c r="A48" s="200"/>
      <c r="B48" s="336" t="s">
        <v>18</v>
      </c>
      <c r="C48" s="338" t="s">
        <v>19</v>
      </c>
      <c r="D48" s="10" t="s">
        <v>61</v>
      </c>
      <c r="E48" s="43">
        <v>8</v>
      </c>
      <c r="F48" s="43">
        <v>8</v>
      </c>
      <c r="G48" s="43">
        <v>8</v>
      </c>
      <c r="H48" s="43">
        <v>8</v>
      </c>
      <c r="I48" s="43">
        <v>8</v>
      </c>
      <c r="J48" s="43">
        <v>8</v>
      </c>
      <c r="K48" s="43">
        <v>8</v>
      </c>
      <c r="L48" s="43">
        <v>8</v>
      </c>
      <c r="M48" s="43">
        <v>8</v>
      </c>
      <c r="N48" s="43">
        <v>8</v>
      </c>
      <c r="O48" s="43">
        <v>8</v>
      </c>
      <c r="P48" s="43">
        <v>8</v>
      </c>
      <c r="Q48" s="43">
        <v>10</v>
      </c>
      <c r="R48" s="43">
        <v>8</v>
      </c>
      <c r="S48" s="265"/>
      <c r="T48" s="265"/>
      <c r="U48" s="45" t="s">
        <v>31</v>
      </c>
      <c r="V48" s="46">
        <f t="shared" si="42"/>
        <v>114</v>
      </c>
      <c r="W48" s="72"/>
      <c r="X48" s="72"/>
      <c r="Y48" s="44">
        <v>6</v>
      </c>
      <c r="Z48" s="44">
        <v>4</v>
      </c>
      <c r="AA48" s="44">
        <v>6</v>
      </c>
      <c r="AB48" s="44">
        <v>4</v>
      </c>
      <c r="AC48" s="44">
        <v>6</v>
      </c>
      <c r="AD48" s="44">
        <v>4</v>
      </c>
      <c r="AE48" s="44">
        <v>6</v>
      </c>
      <c r="AF48" s="44">
        <v>4</v>
      </c>
      <c r="AG48" s="44">
        <v>6</v>
      </c>
      <c r="AH48" s="44">
        <v>4</v>
      </c>
      <c r="AI48" s="44">
        <v>6</v>
      </c>
      <c r="AJ48" s="44">
        <v>2</v>
      </c>
      <c r="AK48" s="44">
        <v>6</v>
      </c>
      <c r="AL48" s="44">
        <v>6</v>
      </c>
      <c r="AM48" s="44">
        <v>6</v>
      </c>
      <c r="AN48" s="44">
        <v>6</v>
      </c>
      <c r="AO48" s="44">
        <v>6</v>
      </c>
      <c r="AP48" s="44">
        <v>6</v>
      </c>
      <c r="AQ48" s="44">
        <v>6</v>
      </c>
      <c r="AR48" s="275"/>
      <c r="AS48" s="47"/>
      <c r="AT48" s="47"/>
      <c r="AU48" s="47"/>
      <c r="AV48" s="45" t="s">
        <v>29</v>
      </c>
      <c r="AW48" s="168">
        <f t="shared" si="43"/>
        <v>100</v>
      </c>
      <c r="AX48" s="72"/>
      <c r="AY48" s="72"/>
      <c r="AZ48" s="72"/>
      <c r="BA48" s="72"/>
      <c r="BB48" s="72"/>
      <c r="BC48" s="72"/>
      <c r="BD48" s="72"/>
      <c r="BE48" s="72"/>
      <c r="BF48" s="72"/>
      <c r="BG48" s="73"/>
      <c r="BH48" s="224">
        <f t="shared" si="44"/>
        <v>214</v>
      </c>
    </row>
    <row r="49" spans="1:60" ht="12.75" hidden="1" customHeight="1" x14ac:dyDescent="0.2">
      <c r="A49" s="200"/>
      <c r="B49" s="337"/>
      <c r="C49" s="339"/>
      <c r="D49" s="13" t="s">
        <v>62</v>
      </c>
      <c r="E49" s="29">
        <v>4</v>
      </c>
      <c r="F49" s="29">
        <v>4</v>
      </c>
      <c r="G49" s="29">
        <v>4</v>
      </c>
      <c r="H49" s="29">
        <v>4</v>
      </c>
      <c r="I49" s="29">
        <v>4</v>
      </c>
      <c r="J49" s="29">
        <v>4</v>
      </c>
      <c r="K49" s="29">
        <v>4</v>
      </c>
      <c r="L49" s="29">
        <v>4</v>
      </c>
      <c r="M49" s="29">
        <v>4</v>
      </c>
      <c r="N49" s="29">
        <v>4</v>
      </c>
      <c r="O49" s="29">
        <v>4</v>
      </c>
      <c r="P49" s="29">
        <v>4</v>
      </c>
      <c r="Q49" s="29">
        <v>5</v>
      </c>
      <c r="R49" s="29">
        <v>4</v>
      </c>
      <c r="S49" s="265"/>
      <c r="T49" s="265"/>
      <c r="U49" s="45"/>
      <c r="V49" s="49">
        <f t="shared" si="42"/>
        <v>57</v>
      </c>
      <c r="W49" s="72"/>
      <c r="X49" s="72"/>
      <c r="Y49" s="29">
        <v>3</v>
      </c>
      <c r="Z49" s="29">
        <v>2</v>
      </c>
      <c r="AA49" s="29">
        <v>3</v>
      </c>
      <c r="AB49" s="29">
        <v>2</v>
      </c>
      <c r="AC49" s="29">
        <v>3</v>
      </c>
      <c r="AD49" s="29">
        <v>2</v>
      </c>
      <c r="AE49" s="29">
        <v>3</v>
      </c>
      <c r="AF49" s="29">
        <v>2</v>
      </c>
      <c r="AG49" s="29">
        <v>3</v>
      </c>
      <c r="AH49" s="29">
        <v>2</v>
      </c>
      <c r="AI49" s="29">
        <v>3</v>
      </c>
      <c r="AJ49" s="29">
        <v>1</v>
      </c>
      <c r="AK49" s="29">
        <v>3</v>
      </c>
      <c r="AL49" s="29">
        <v>3</v>
      </c>
      <c r="AM49" s="29">
        <v>3</v>
      </c>
      <c r="AN49" s="29">
        <v>3</v>
      </c>
      <c r="AO49" s="29">
        <v>3</v>
      </c>
      <c r="AP49" s="29">
        <v>3</v>
      </c>
      <c r="AQ49" s="29">
        <v>3</v>
      </c>
      <c r="AR49" s="275"/>
      <c r="AS49" s="47"/>
      <c r="AT49" s="47"/>
      <c r="AU49" s="47"/>
      <c r="AV49" s="45"/>
      <c r="AW49" s="175">
        <f t="shared" si="43"/>
        <v>50</v>
      </c>
      <c r="AX49" s="72"/>
      <c r="AY49" s="72"/>
      <c r="AZ49" s="72"/>
      <c r="BA49" s="72"/>
      <c r="BB49" s="72"/>
      <c r="BC49" s="72"/>
      <c r="BD49" s="72"/>
      <c r="BE49" s="72"/>
      <c r="BF49" s="72"/>
      <c r="BG49" s="73"/>
      <c r="BH49" s="223">
        <f t="shared" si="44"/>
        <v>107</v>
      </c>
    </row>
    <row r="50" spans="1:60" ht="16.5" customHeight="1" x14ac:dyDescent="0.2">
      <c r="A50" s="200"/>
      <c r="B50" s="336" t="s">
        <v>96</v>
      </c>
      <c r="C50" s="338" t="s">
        <v>137</v>
      </c>
      <c r="D50" s="10" t="s">
        <v>61</v>
      </c>
      <c r="E50" s="43">
        <v>4</v>
      </c>
      <c r="F50" s="43">
        <v>2</v>
      </c>
      <c r="G50" s="43">
        <v>2</v>
      </c>
      <c r="H50" s="43">
        <v>2</v>
      </c>
      <c r="I50" s="43">
        <v>2</v>
      </c>
      <c r="J50" s="43">
        <v>2</v>
      </c>
      <c r="K50" s="43">
        <v>4</v>
      </c>
      <c r="L50" s="43">
        <v>2</v>
      </c>
      <c r="M50" s="43">
        <v>4</v>
      </c>
      <c r="N50" s="43">
        <v>4</v>
      </c>
      <c r="O50" s="43">
        <v>2</v>
      </c>
      <c r="P50" s="43">
        <v>2</v>
      </c>
      <c r="Q50" s="43">
        <v>2</v>
      </c>
      <c r="R50" s="43">
        <v>2</v>
      </c>
      <c r="S50" s="266">
        <v>2</v>
      </c>
      <c r="T50" s="266">
        <v>3</v>
      </c>
      <c r="U50" s="45" t="s">
        <v>119</v>
      </c>
      <c r="V50" s="46">
        <f t="shared" si="42"/>
        <v>41</v>
      </c>
      <c r="W50" s="72"/>
      <c r="X50" s="72"/>
      <c r="Y50" s="44">
        <v>2</v>
      </c>
      <c r="Z50" s="44">
        <v>4</v>
      </c>
      <c r="AA50" s="44">
        <v>2</v>
      </c>
      <c r="AB50" s="44">
        <v>4</v>
      </c>
      <c r="AC50" s="44">
        <v>2</v>
      </c>
      <c r="AD50" s="44">
        <v>4</v>
      </c>
      <c r="AE50" s="44">
        <v>4</v>
      </c>
      <c r="AF50" s="44">
        <v>2</v>
      </c>
      <c r="AG50" s="44">
        <v>4</v>
      </c>
      <c r="AH50" s="44">
        <v>4</v>
      </c>
      <c r="AI50" s="44">
        <v>4</v>
      </c>
      <c r="AJ50" s="44">
        <v>4</v>
      </c>
      <c r="AK50" s="44">
        <v>4</v>
      </c>
      <c r="AL50" s="44">
        <v>4</v>
      </c>
      <c r="AM50" s="44">
        <v>2</v>
      </c>
      <c r="AN50" s="44">
        <v>2</v>
      </c>
      <c r="AO50" s="44">
        <v>4</v>
      </c>
      <c r="AP50" s="44">
        <v>4</v>
      </c>
      <c r="AQ50" s="44">
        <v>2</v>
      </c>
      <c r="AR50" s="275">
        <v>4</v>
      </c>
      <c r="AS50" s="47"/>
      <c r="AT50" s="47"/>
      <c r="AU50" s="47"/>
      <c r="AV50" s="45" t="s">
        <v>30</v>
      </c>
      <c r="AW50" s="168">
        <f t="shared" si="43"/>
        <v>66</v>
      </c>
      <c r="AX50" s="72"/>
      <c r="AY50" s="72"/>
      <c r="AZ50" s="72"/>
      <c r="BA50" s="72"/>
      <c r="BB50" s="72"/>
      <c r="BC50" s="72"/>
      <c r="BD50" s="72"/>
      <c r="BE50" s="72"/>
      <c r="BF50" s="72"/>
      <c r="BG50" s="73"/>
      <c r="BH50" s="224">
        <f t="shared" si="44"/>
        <v>107</v>
      </c>
    </row>
    <row r="51" spans="1:60" ht="15.75" customHeight="1" x14ac:dyDescent="0.2">
      <c r="A51" s="200"/>
      <c r="B51" s="337"/>
      <c r="C51" s="339"/>
      <c r="D51" s="13" t="s">
        <v>62</v>
      </c>
      <c r="E51" s="178"/>
      <c r="F51" s="269"/>
      <c r="G51" s="171"/>
      <c r="H51" s="171"/>
      <c r="I51" s="171"/>
      <c r="J51" s="171"/>
      <c r="K51" s="30">
        <v>1</v>
      </c>
      <c r="L51" s="171"/>
      <c r="M51" s="171"/>
      <c r="N51" s="171"/>
      <c r="O51" s="171"/>
      <c r="P51" s="171"/>
      <c r="Q51" s="171"/>
      <c r="R51" s="171"/>
      <c r="S51" s="265"/>
      <c r="T51" s="265"/>
      <c r="U51" s="45"/>
      <c r="V51" s="49">
        <f t="shared" si="42"/>
        <v>1</v>
      </c>
      <c r="W51" s="72"/>
      <c r="X51" s="72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269">
        <v>2</v>
      </c>
      <c r="AR51" s="275"/>
      <c r="AS51" s="47"/>
      <c r="AT51" s="47"/>
      <c r="AU51" s="47"/>
      <c r="AV51" s="45"/>
      <c r="AW51" s="167">
        <f t="shared" si="43"/>
        <v>2</v>
      </c>
      <c r="AX51" s="72"/>
      <c r="AY51" s="72"/>
      <c r="AZ51" s="72"/>
      <c r="BA51" s="72"/>
      <c r="BB51" s="72"/>
      <c r="BC51" s="72"/>
      <c r="BD51" s="72"/>
      <c r="BE51" s="72"/>
      <c r="BF51" s="72"/>
      <c r="BG51" s="73"/>
      <c r="BH51" s="223">
        <f t="shared" si="44"/>
        <v>3</v>
      </c>
    </row>
    <row r="52" spans="1:60" ht="12.75" customHeight="1" x14ac:dyDescent="0.2">
      <c r="A52" s="200"/>
      <c r="B52" s="387" t="s">
        <v>138</v>
      </c>
      <c r="C52" s="389" t="s">
        <v>139</v>
      </c>
      <c r="D52" s="10" t="s">
        <v>61</v>
      </c>
      <c r="E52" s="43">
        <v>2</v>
      </c>
      <c r="F52" s="44">
        <v>2</v>
      </c>
      <c r="G52" s="44">
        <v>2</v>
      </c>
      <c r="H52" s="44">
        <v>2</v>
      </c>
      <c r="I52" s="44">
        <v>2</v>
      </c>
      <c r="J52" s="44">
        <v>2</v>
      </c>
      <c r="K52" s="44">
        <v>2</v>
      </c>
      <c r="L52" s="44">
        <v>2</v>
      </c>
      <c r="M52" s="44">
        <v>2</v>
      </c>
      <c r="N52" s="44">
        <v>2</v>
      </c>
      <c r="O52" s="44">
        <v>2</v>
      </c>
      <c r="P52" s="44">
        <v>2</v>
      </c>
      <c r="Q52" s="44">
        <v>2</v>
      </c>
      <c r="R52" s="44">
        <v>2</v>
      </c>
      <c r="S52" s="266">
        <v>2</v>
      </c>
      <c r="T52" s="266">
        <v>2</v>
      </c>
      <c r="U52" s="45" t="s">
        <v>119</v>
      </c>
      <c r="V52" s="46">
        <f t="shared" si="42"/>
        <v>32</v>
      </c>
      <c r="W52" s="72"/>
      <c r="X52" s="72"/>
      <c r="Y52" s="44">
        <v>2</v>
      </c>
      <c r="Z52" s="44">
        <v>2</v>
      </c>
      <c r="AA52" s="44">
        <v>2</v>
      </c>
      <c r="AB52" s="44">
        <v>2</v>
      </c>
      <c r="AC52" s="44">
        <v>2</v>
      </c>
      <c r="AD52" s="44">
        <v>2</v>
      </c>
      <c r="AE52" s="44">
        <v>2</v>
      </c>
      <c r="AF52" s="44">
        <v>2</v>
      </c>
      <c r="AG52" s="44">
        <v>2</v>
      </c>
      <c r="AH52" s="44">
        <v>2</v>
      </c>
      <c r="AI52" s="44">
        <v>2</v>
      </c>
      <c r="AJ52" s="44">
        <v>4</v>
      </c>
      <c r="AK52" s="44">
        <v>2</v>
      </c>
      <c r="AL52" s="44">
        <v>2</v>
      </c>
      <c r="AM52" s="44">
        <v>2</v>
      </c>
      <c r="AN52" s="44">
        <v>2</v>
      </c>
      <c r="AO52" s="44">
        <v>2</v>
      </c>
      <c r="AP52" s="44">
        <v>2</v>
      </c>
      <c r="AQ52" s="44">
        <v>2</v>
      </c>
      <c r="AR52" s="275">
        <v>2</v>
      </c>
      <c r="AS52" s="47"/>
      <c r="AT52" s="47"/>
      <c r="AU52" s="47"/>
      <c r="AV52" s="45" t="s">
        <v>30</v>
      </c>
      <c r="AW52" s="168">
        <f t="shared" si="43"/>
        <v>42</v>
      </c>
      <c r="AX52" s="72"/>
      <c r="AY52" s="72"/>
      <c r="AZ52" s="72"/>
      <c r="BA52" s="72"/>
      <c r="BB52" s="72"/>
      <c r="BC52" s="72"/>
      <c r="BD52" s="72"/>
      <c r="BE52" s="72"/>
      <c r="BF52" s="72"/>
      <c r="BG52" s="73"/>
      <c r="BH52" s="224">
        <f t="shared" si="44"/>
        <v>74</v>
      </c>
    </row>
    <row r="53" spans="1:60" ht="13.5" customHeight="1" x14ac:dyDescent="0.2">
      <c r="A53" s="200"/>
      <c r="B53" s="415"/>
      <c r="C53" s="416"/>
      <c r="D53" s="13" t="s">
        <v>62</v>
      </c>
      <c r="E53" s="43"/>
      <c r="F53" s="44"/>
      <c r="G53" s="269"/>
      <c r="H53" s="44"/>
      <c r="I53" s="44"/>
      <c r="J53" s="44"/>
      <c r="K53" s="273">
        <v>1</v>
      </c>
      <c r="L53" s="44"/>
      <c r="M53" s="44"/>
      <c r="N53" s="44"/>
      <c r="O53" s="44"/>
      <c r="P53" s="44"/>
      <c r="Q53" s="44"/>
      <c r="R53" s="44"/>
      <c r="S53" s="265"/>
      <c r="T53" s="265"/>
      <c r="U53" s="45"/>
      <c r="V53" s="49">
        <f t="shared" si="42"/>
        <v>1</v>
      </c>
      <c r="W53" s="72"/>
      <c r="X53" s="72"/>
      <c r="Y53" s="30"/>
      <c r="Z53" s="30"/>
      <c r="AA53" s="30"/>
      <c r="AB53" s="30"/>
      <c r="AC53" s="30"/>
      <c r="AD53" s="30">
        <v>2</v>
      </c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275"/>
      <c r="AS53" s="47"/>
      <c r="AT53" s="47"/>
      <c r="AU53" s="47"/>
      <c r="AV53" s="45"/>
      <c r="AW53" s="167">
        <f t="shared" si="43"/>
        <v>2</v>
      </c>
      <c r="AX53" s="72"/>
      <c r="AY53" s="72"/>
      <c r="AZ53" s="72"/>
      <c r="BA53" s="72"/>
      <c r="BB53" s="72"/>
      <c r="BC53" s="72"/>
      <c r="BD53" s="72"/>
      <c r="BE53" s="72"/>
      <c r="BF53" s="72"/>
      <c r="BG53" s="73"/>
      <c r="BH53" s="223">
        <f t="shared" si="44"/>
        <v>3</v>
      </c>
    </row>
    <row r="54" spans="1:60" ht="12.75" customHeight="1" x14ac:dyDescent="0.2">
      <c r="A54" s="200"/>
      <c r="B54" s="336" t="s">
        <v>140</v>
      </c>
      <c r="C54" s="338" t="s">
        <v>141</v>
      </c>
      <c r="D54" s="10" t="s">
        <v>61</v>
      </c>
      <c r="E54" s="43">
        <v>2</v>
      </c>
      <c r="F54" s="44">
        <v>2</v>
      </c>
      <c r="G54" s="44">
        <v>2</v>
      </c>
      <c r="H54" s="44">
        <v>4</v>
      </c>
      <c r="I54" s="44">
        <v>4</v>
      </c>
      <c r="J54" s="44">
        <v>4</v>
      </c>
      <c r="K54" s="44">
        <v>2</v>
      </c>
      <c r="L54" s="44">
        <v>4</v>
      </c>
      <c r="M54" s="44">
        <v>4</v>
      </c>
      <c r="N54" s="44">
        <v>2</v>
      </c>
      <c r="O54" s="44">
        <v>4</v>
      </c>
      <c r="P54" s="44">
        <v>2</v>
      </c>
      <c r="Q54" s="44">
        <v>2</v>
      </c>
      <c r="R54" s="44">
        <v>4</v>
      </c>
      <c r="S54" s="266">
        <v>2</v>
      </c>
      <c r="T54" s="266">
        <v>2</v>
      </c>
      <c r="U54" s="45"/>
      <c r="V54" s="46">
        <f t="shared" si="42"/>
        <v>46</v>
      </c>
      <c r="W54" s="72"/>
      <c r="X54" s="72"/>
      <c r="Y54" s="44">
        <v>2</v>
      </c>
      <c r="Z54" s="44">
        <v>2</v>
      </c>
      <c r="AA54" s="44">
        <v>2</v>
      </c>
      <c r="AB54" s="44">
        <v>2</v>
      </c>
      <c r="AC54" s="44">
        <v>2</v>
      </c>
      <c r="AD54" s="44">
        <v>2</v>
      </c>
      <c r="AE54" s="44">
        <v>2</v>
      </c>
      <c r="AF54" s="44">
        <v>2</v>
      </c>
      <c r="AG54" s="44">
        <v>2</v>
      </c>
      <c r="AH54" s="44">
        <v>2</v>
      </c>
      <c r="AI54" s="44">
        <v>2</v>
      </c>
      <c r="AJ54" s="44">
        <v>2</v>
      </c>
      <c r="AK54" s="44">
        <v>2</v>
      </c>
      <c r="AL54" s="44">
        <v>2</v>
      </c>
      <c r="AM54" s="44">
        <v>2</v>
      </c>
      <c r="AN54" s="44">
        <v>2</v>
      </c>
      <c r="AO54" s="44">
        <v>2</v>
      </c>
      <c r="AP54" s="44">
        <v>2</v>
      </c>
      <c r="AQ54" s="44">
        <v>2</v>
      </c>
      <c r="AR54" s="275">
        <v>2</v>
      </c>
      <c r="AS54" s="47"/>
      <c r="AT54" s="47"/>
      <c r="AU54" s="47"/>
      <c r="AV54" s="45" t="s">
        <v>30</v>
      </c>
      <c r="AW54" s="205">
        <f t="shared" si="43"/>
        <v>40</v>
      </c>
      <c r="AX54" s="72"/>
      <c r="AY54" s="72"/>
      <c r="AZ54" s="72"/>
      <c r="BA54" s="72"/>
      <c r="BB54" s="72"/>
      <c r="BC54" s="72"/>
      <c r="BD54" s="72"/>
      <c r="BE54" s="72"/>
      <c r="BF54" s="72"/>
      <c r="BG54" s="73"/>
      <c r="BH54" s="224">
        <f t="shared" si="44"/>
        <v>86</v>
      </c>
    </row>
    <row r="55" spans="1:60" ht="14.25" customHeight="1" thickBot="1" x14ac:dyDescent="0.25">
      <c r="A55" s="200"/>
      <c r="B55" s="353"/>
      <c r="C55" s="354"/>
      <c r="D55" s="50" t="s">
        <v>62</v>
      </c>
      <c r="E55" s="272">
        <v>1</v>
      </c>
      <c r="F55" s="85"/>
      <c r="G55" s="85"/>
      <c r="H55" s="268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264"/>
      <c r="T55" s="264"/>
      <c r="U55" s="53"/>
      <c r="V55" s="52">
        <f t="shared" si="42"/>
        <v>1</v>
      </c>
      <c r="W55" s="74"/>
      <c r="X55" s="74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276"/>
      <c r="AS55" s="56"/>
      <c r="AT55" s="56"/>
      <c r="AU55" s="56"/>
      <c r="AV55" s="53"/>
      <c r="AW55" s="256">
        <f t="shared" si="43"/>
        <v>0</v>
      </c>
      <c r="AX55" s="74"/>
      <c r="AY55" s="74"/>
      <c r="AZ55" s="74"/>
      <c r="BA55" s="74"/>
      <c r="BB55" s="74"/>
      <c r="BC55" s="74"/>
      <c r="BD55" s="74"/>
      <c r="BE55" s="74"/>
      <c r="BF55" s="74"/>
      <c r="BG55" s="142"/>
      <c r="BH55" s="226">
        <f t="shared" si="44"/>
        <v>1</v>
      </c>
    </row>
    <row r="56" spans="1:60" ht="23.25" customHeight="1" x14ac:dyDescent="0.2">
      <c r="A56" s="209"/>
      <c r="B56" s="411" t="s">
        <v>17</v>
      </c>
      <c r="C56" s="411" t="s">
        <v>142</v>
      </c>
      <c r="D56" s="255" t="s">
        <v>61</v>
      </c>
      <c r="E56" s="257">
        <f>E58</f>
        <v>2</v>
      </c>
      <c r="F56" s="257">
        <f t="shared" ref="F56:R56" si="49">F58</f>
        <v>2</v>
      </c>
      <c r="G56" s="257">
        <f t="shared" si="49"/>
        <v>2</v>
      </c>
      <c r="H56" s="257">
        <f t="shared" si="49"/>
        <v>2</v>
      </c>
      <c r="I56" s="257">
        <f t="shared" si="49"/>
        <v>2</v>
      </c>
      <c r="J56" s="257">
        <f t="shared" si="49"/>
        <v>2</v>
      </c>
      <c r="K56" s="257">
        <f t="shared" si="49"/>
        <v>2</v>
      </c>
      <c r="L56" s="257">
        <f t="shared" si="49"/>
        <v>2</v>
      </c>
      <c r="M56" s="257">
        <f t="shared" si="49"/>
        <v>2</v>
      </c>
      <c r="N56" s="257">
        <f t="shared" si="49"/>
        <v>2</v>
      </c>
      <c r="O56" s="257">
        <f t="shared" si="49"/>
        <v>2</v>
      </c>
      <c r="P56" s="257">
        <f t="shared" si="49"/>
        <v>2</v>
      </c>
      <c r="Q56" s="257">
        <f t="shared" si="49"/>
        <v>2</v>
      </c>
      <c r="R56" s="257">
        <f t="shared" si="49"/>
        <v>2</v>
      </c>
      <c r="S56" s="257">
        <f t="shared" ref="S56:T56" si="50">S58</f>
        <v>2</v>
      </c>
      <c r="T56" s="257">
        <f t="shared" si="50"/>
        <v>0</v>
      </c>
      <c r="U56" s="212"/>
      <c r="V56" s="112">
        <f t="shared" si="42"/>
        <v>30</v>
      </c>
      <c r="W56" s="75"/>
      <c r="X56" s="75"/>
      <c r="Y56" s="260">
        <f>Y58</f>
        <v>2</v>
      </c>
      <c r="Z56" s="260">
        <f t="shared" ref="Z56:AQ56" si="51">Z58</f>
        <v>2</v>
      </c>
      <c r="AA56" s="260">
        <f t="shared" si="51"/>
        <v>2</v>
      </c>
      <c r="AB56" s="260">
        <f t="shared" si="51"/>
        <v>2</v>
      </c>
      <c r="AC56" s="260">
        <f t="shared" si="51"/>
        <v>2</v>
      </c>
      <c r="AD56" s="260">
        <f t="shared" si="51"/>
        <v>2</v>
      </c>
      <c r="AE56" s="260">
        <f t="shared" si="51"/>
        <v>0</v>
      </c>
      <c r="AF56" s="260">
        <f t="shared" si="51"/>
        <v>2</v>
      </c>
      <c r="AG56" s="260">
        <f t="shared" si="51"/>
        <v>2</v>
      </c>
      <c r="AH56" s="260">
        <f t="shared" si="51"/>
        <v>0</v>
      </c>
      <c r="AI56" s="260">
        <f t="shared" si="51"/>
        <v>2</v>
      </c>
      <c r="AJ56" s="260">
        <f t="shared" si="51"/>
        <v>2</v>
      </c>
      <c r="AK56" s="260">
        <f t="shared" si="51"/>
        <v>0</v>
      </c>
      <c r="AL56" s="260">
        <f t="shared" si="51"/>
        <v>2</v>
      </c>
      <c r="AM56" s="260">
        <f t="shared" si="51"/>
        <v>2</v>
      </c>
      <c r="AN56" s="260">
        <f t="shared" si="51"/>
        <v>0</v>
      </c>
      <c r="AO56" s="260">
        <f t="shared" si="51"/>
        <v>2</v>
      </c>
      <c r="AP56" s="260">
        <f t="shared" si="51"/>
        <v>2</v>
      </c>
      <c r="AQ56" s="260">
        <f t="shared" si="51"/>
        <v>0</v>
      </c>
      <c r="AR56" s="260">
        <f t="shared" ref="AR56:AU56" si="52">AR58</f>
        <v>2</v>
      </c>
      <c r="AS56" s="47">
        <f t="shared" si="52"/>
        <v>0</v>
      </c>
      <c r="AT56" s="47">
        <f t="shared" si="52"/>
        <v>0</v>
      </c>
      <c r="AU56" s="47">
        <f t="shared" si="52"/>
        <v>0</v>
      </c>
      <c r="AV56" s="212"/>
      <c r="AW56" s="168">
        <f t="shared" si="43"/>
        <v>30</v>
      </c>
      <c r="AX56" s="75"/>
      <c r="AY56" s="75"/>
      <c r="AZ56" s="75"/>
      <c r="BA56" s="75"/>
      <c r="BB56" s="75"/>
      <c r="BC56" s="75"/>
      <c r="BD56" s="75"/>
      <c r="BE56" s="75"/>
      <c r="BF56" s="75"/>
      <c r="BG56" s="76"/>
      <c r="BH56" s="222">
        <f t="shared" si="44"/>
        <v>60</v>
      </c>
    </row>
    <row r="57" spans="1:60" ht="23.25" customHeight="1" x14ac:dyDescent="0.2">
      <c r="A57" s="209"/>
      <c r="B57" s="412"/>
      <c r="C57" s="412"/>
      <c r="D57" s="249" t="s">
        <v>62</v>
      </c>
      <c r="E57" s="258">
        <f>E59</f>
        <v>0</v>
      </c>
      <c r="F57" s="258">
        <f t="shared" ref="F57:R57" si="53">F59</f>
        <v>0</v>
      </c>
      <c r="G57" s="258">
        <f t="shared" si="53"/>
        <v>0</v>
      </c>
      <c r="H57" s="258">
        <f t="shared" si="53"/>
        <v>0</v>
      </c>
      <c r="I57" s="258">
        <f t="shared" si="53"/>
        <v>0</v>
      </c>
      <c r="J57" s="258">
        <f t="shared" si="53"/>
        <v>0</v>
      </c>
      <c r="K57" s="258">
        <f t="shared" si="53"/>
        <v>0</v>
      </c>
      <c r="L57" s="258">
        <f t="shared" si="53"/>
        <v>0</v>
      </c>
      <c r="M57" s="258">
        <f t="shared" si="53"/>
        <v>0</v>
      </c>
      <c r="N57" s="258">
        <f t="shared" si="53"/>
        <v>0</v>
      </c>
      <c r="O57" s="258">
        <f t="shared" si="53"/>
        <v>0</v>
      </c>
      <c r="P57" s="258">
        <f t="shared" si="53"/>
        <v>0</v>
      </c>
      <c r="Q57" s="258">
        <f t="shared" si="53"/>
        <v>0</v>
      </c>
      <c r="R57" s="258">
        <f t="shared" si="53"/>
        <v>0</v>
      </c>
      <c r="S57" s="258">
        <f t="shared" ref="S57:T57" si="54">S59</f>
        <v>0</v>
      </c>
      <c r="T57" s="258">
        <f t="shared" si="54"/>
        <v>0</v>
      </c>
      <c r="U57" s="45"/>
      <c r="V57" s="49">
        <f t="shared" si="42"/>
        <v>0</v>
      </c>
      <c r="W57" s="72"/>
      <c r="X57" s="72"/>
      <c r="Y57" s="250">
        <f>Y59</f>
        <v>0</v>
      </c>
      <c r="Z57" s="250">
        <f t="shared" ref="Z57:AQ57" si="55">Z59</f>
        <v>0</v>
      </c>
      <c r="AA57" s="250">
        <f t="shared" si="55"/>
        <v>0</v>
      </c>
      <c r="AB57" s="250">
        <f t="shared" si="55"/>
        <v>0</v>
      </c>
      <c r="AC57" s="250">
        <f t="shared" si="55"/>
        <v>0</v>
      </c>
      <c r="AD57" s="250">
        <f t="shared" si="55"/>
        <v>0</v>
      </c>
      <c r="AE57" s="250">
        <f t="shared" si="55"/>
        <v>2</v>
      </c>
      <c r="AF57" s="250">
        <f t="shared" si="55"/>
        <v>0</v>
      </c>
      <c r="AG57" s="250">
        <f t="shared" si="55"/>
        <v>0</v>
      </c>
      <c r="AH57" s="250">
        <f t="shared" si="55"/>
        <v>0</v>
      </c>
      <c r="AI57" s="250">
        <f t="shared" si="55"/>
        <v>0</v>
      </c>
      <c r="AJ57" s="250">
        <f t="shared" si="55"/>
        <v>0</v>
      </c>
      <c r="AK57" s="250">
        <f t="shared" si="55"/>
        <v>0</v>
      </c>
      <c r="AL57" s="250">
        <f t="shared" si="55"/>
        <v>0</v>
      </c>
      <c r="AM57" s="250">
        <f t="shared" si="55"/>
        <v>0</v>
      </c>
      <c r="AN57" s="250">
        <f t="shared" si="55"/>
        <v>0</v>
      </c>
      <c r="AO57" s="250">
        <f t="shared" si="55"/>
        <v>0</v>
      </c>
      <c r="AP57" s="250">
        <f t="shared" si="55"/>
        <v>0</v>
      </c>
      <c r="AQ57" s="250">
        <f t="shared" si="55"/>
        <v>0</v>
      </c>
      <c r="AR57" s="250">
        <f t="shared" ref="AR57:AU57" si="56">AR59</f>
        <v>0</v>
      </c>
      <c r="AS57" s="47">
        <f t="shared" si="56"/>
        <v>0</v>
      </c>
      <c r="AT57" s="47">
        <f t="shared" si="56"/>
        <v>0</v>
      </c>
      <c r="AU57" s="47">
        <f t="shared" si="56"/>
        <v>0</v>
      </c>
      <c r="AV57" s="45"/>
      <c r="AW57" s="167">
        <f t="shared" si="43"/>
        <v>2</v>
      </c>
      <c r="AX57" s="72"/>
      <c r="AY57" s="72"/>
      <c r="AZ57" s="72"/>
      <c r="BA57" s="72"/>
      <c r="BB57" s="72"/>
      <c r="BC57" s="72"/>
      <c r="BD57" s="72"/>
      <c r="BE57" s="72"/>
      <c r="BF57" s="72"/>
      <c r="BG57" s="73"/>
      <c r="BH57" s="223">
        <f t="shared" si="44"/>
        <v>2</v>
      </c>
    </row>
    <row r="58" spans="1:60" ht="14.25" customHeight="1" x14ac:dyDescent="0.2">
      <c r="A58" s="208"/>
      <c r="B58" s="387" t="s">
        <v>18</v>
      </c>
      <c r="C58" s="389" t="s">
        <v>143</v>
      </c>
      <c r="D58" s="10" t="s">
        <v>61</v>
      </c>
      <c r="E58" s="43">
        <v>2</v>
      </c>
      <c r="F58" s="44">
        <v>2</v>
      </c>
      <c r="G58" s="44">
        <v>2</v>
      </c>
      <c r="H58" s="44">
        <v>2</v>
      </c>
      <c r="I58" s="44">
        <v>2</v>
      </c>
      <c r="J58" s="44">
        <v>2</v>
      </c>
      <c r="K58" s="44">
        <v>2</v>
      </c>
      <c r="L58" s="44">
        <v>2</v>
      </c>
      <c r="M58" s="44">
        <v>2</v>
      </c>
      <c r="N58" s="44">
        <v>2</v>
      </c>
      <c r="O58" s="44">
        <v>2</v>
      </c>
      <c r="P58" s="44">
        <v>2</v>
      </c>
      <c r="Q58" s="44">
        <v>2</v>
      </c>
      <c r="R58" s="44">
        <v>2</v>
      </c>
      <c r="S58" s="267">
        <v>2</v>
      </c>
      <c r="T58" s="267">
        <v>0</v>
      </c>
      <c r="U58" s="45" t="s">
        <v>119</v>
      </c>
      <c r="V58" s="46">
        <f t="shared" si="42"/>
        <v>30</v>
      </c>
      <c r="W58" s="72"/>
      <c r="X58" s="72"/>
      <c r="Y58" s="259">
        <v>2</v>
      </c>
      <c r="Z58" s="259">
        <v>2</v>
      </c>
      <c r="AA58" s="259">
        <v>2</v>
      </c>
      <c r="AB58" s="259">
        <v>2</v>
      </c>
      <c r="AC58" s="259">
        <v>2</v>
      </c>
      <c r="AD58" s="259">
        <v>2</v>
      </c>
      <c r="AE58" s="259">
        <v>0</v>
      </c>
      <c r="AF58" s="259">
        <v>2</v>
      </c>
      <c r="AG58" s="259">
        <v>2</v>
      </c>
      <c r="AH58" s="259">
        <v>0</v>
      </c>
      <c r="AI58" s="259">
        <v>2</v>
      </c>
      <c r="AJ58" s="259">
        <v>2</v>
      </c>
      <c r="AK58" s="259">
        <v>0</v>
      </c>
      <c r="AL58" s="259">
        <v>2</v>
      </c>
      <c r="AM58" s="259">
        <v>2</v>
      </c>
      <c r="AN58" s="259">
        <v>0</v>
      </c>
      <c r="AO58" s="259">
        <v>2</v>
      </c>
      <c r="AP58" s="259">
        <v>2</v>
      </c>
      <c r="AQ58" s="259">
        <v>0</v>
      </c>
      <c r="AR58" s="281">
        <v>2</v>
      </c>
      <c r="AS58" s="47"/>
      <c r="AT58" s="47"/>
      <c r="AU58" s="47"/>
      <c r="AV58" s="45" t="s">
        <v>29</v>
      </c>
      <c r="AW58" s="168">
        <f t="shared" si="43"/>
        <v>30</v>
      </c>
      <c r="AX58" s="72"/>
      <c r="AY58" s="72"/>
      <c r="AZ58" s="72"/>
      <c r="BA58" s="72"/>
      <c r="BB58" s="72"/>
      <c r="BC58" s="72"/>
      <c r="BD58" s="72"/>
      <c r="BE58" s="72"/>
      <c r="BF58" s="72"/>
      <c r="BG58" s="73"/>
      <c r="BH58" s="224">
        <f t="shared" si="44"/>
        <v>60</v>
      </c>
    </row>
    <row r="59" spans="1:60" ht="15" customHeight="1" thickBot="1" x14ac:dyDescent="0.25">
      <c r="A59" s="208"/>
      <c r="B59" s="413"/>
      <c r="C59" s="414"/>
      <c r="D59" s="50" t="s">
        <v>62</v>
      </c>
      <c r="E59" s="84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264"/>
      <c r="T59" s="264"/>
      <c r="U59" s="53"/>
      <c r="V59" s="52">
        <f t="shared" si="42"/>
        <v>0</v>
      </c>
      <c r="W59" s="74"/>
      <c r="X59" s="74"/>
      <c r="Y59" s="51"/>
      <c r="Z59" s="51"/>
      <c r="AA59" s="51"/>
      <c r="AB59" s="51"/>
      <c r="AC59" s="51"/>
      <c r="AD59" s="51"/>
      <c r="AE59" s="51">
        <v>2</v>
      </c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276"/>
      <c r="AS59" s="56"/>
      <c r="AT59" s="56"/>
      <c r="AU59" s="56"/>
      <c r="AV59" s="53"/>
      <c r="AW59" s="256">
        <f t="shared" si="43"/>
        <v>2</v>
      </c>
      <c r="AX59" s="74"/>
      <c r="AY59" s="74"/>
      <c r="AZ59" s="74"/>
      <c r="BA59" s="74"/>
      <c r="BB59" s="74"/>
      <c r="BC59" s="74"/>
      <c r="BD59" s="74"/>
      <c r="BE59" s="74"/>
      <c r="BF59" s="74"/>
      <c r="BG59" s="142"/>
      <c r="BH59" s="226">
        <f t="shared" si="44"/>
        <v>2</v>
      </c>
    </row>
    <row r="60" spans="1:60" ht="29.25" customHeight="1" x14ac:dyDescent="0.2">
      <c r="A60" s="208"/>
      <c r="B60" s="404" t="s">
        <v>20</v>
      </c>
      <c r="C60" s="406" t="s">
        <v>144</v>
      </c>
      <c r="D60" s="255" t="s">
        <v>61</v>
      </c>
      <c r="E60" s="257">
        <f>SUM(E62,E64)</f>
        <v>2</v>
      </c>
      <c r="F60" s="257">
        <f t="shared" ref="F60:R60" si="57">SUM(F62,F64)</f>
        <v>4</v>
      </c>
      <c r="G60" s="257">
        <f t="shared" si="57"/>
        <v>2</v>
      </c>
      <c r="H60" s="257">
        <f t="shared" si="57"/>
        <v>4</v>
      </c>
      <c r="I60" s="257">
        <f t="shared" si="57"/>
        <v>2</v>
      </c>
      <c r="J60" s="257">
        <f t="shared" si="57"/>
        <v>4</v>
      </c>
      <c r="K60" s="257">
        <f t="shared" si="57"/>
        <v>2</v>
      </c>
      <c r="L60" s="257">
        <f t="shared" si="57"/>
        <v>2</v>
      </c>
      <c r="M60" s="257">
        <f t="shared" si="57"/>
        <v>2</v>
      </c>
      <c r="N60" s="257">
        <f t="shared" si="57"/>
        <v>2</v>
      </c>
      <c r="O60" s="257">
        <f t="shared" si="57"/>
        <v>2</v>
      </c>
      <c r="P60" s="257">
        <f t="shared" si="57"/>
        <v>2</v>
      </c>
      <c r="Q60" s="257">
        <f t="shared" si="57"/>
        <v>2</v>
      </c>
      <c r="R60" s="257">
        <f t="shared" si="57"/>
        <v>2</v>
      </c>
      <c r="S60" s="257">
        <f t="shared" ref="S60:T60" si="58">SUM(S62,S64)</f>
        <v>2</v>
      </c>
      <c r="T60" s="257">
        <f t="shared" si="58"/>
        <v>2</v>
      </c>
      <c r="U60" s="212"/>
      <c r="V60" s="46">
        <f t="shared" si="42"/>
        <v>38</v>
      </c>
      <c r="W60" s="75"/>
      <c r="X60" s="75"/>
      <c r="Y60" s="260">
        <f>SUM(Y62,Y64)</f>
        <v>4</v>
      </c>
      <c r="Z60" s="260">
        <f t="shared" ref="Z60:AQ60" si="59">SUM(Z62,Z64)</f>
        <v>6</v>
      </c>
      <c r="AA60" s="260">
        <f t="shared" si="59"/>
        <v>6</v>
      </c>
      <c r="AB60" s="260">
        <f t="shared" si="59"/>
        <v>6</v>
      </c>
      <c r="AC60" s="260">
        <f t="shared" si="59"/>
        <v>4</v>
      </c>
      <c r="AD60" s="260">
        <f t="shared" si="59"/>
        <v>4</v>
      </c>
      <c r="AE60" s="260">
        <f t="shared" si="59"/>
        <v>6</v>
      </c>
      <c r="AF60" s="260">
        <f t="shared" si="59"/>
        <v>6</v>
      </c>
      <c r="AG60" s="260">
        <f t="shared" si="59"/>
        <v>4</v>
      </c>
      <c r="AH60" s="260">
        <f t="shared" si="59"/>
        <v>6</v>
      </c>
      <c r="AI60" s="260">
        <f t="shared" si="59"/>
        <v>4</v>
      </c>
      <c r="AJ60" s="260">
        <f t="shared" si="59"/>
        <v>6</v>
      </c>
      <c r="AK60" s="260">
        <f t="shared" si="59"/>
        <v>6</v>
      </c>
      <c r="AL60" s="260">
        <f t="shared" si="59"/>
        <v>4</v>
      </c>
      <c r="AM60" s="260">
        <f t="shared" si="59"/>
        <v>4</v>
      </c>
      <c r="AN60" s="260">
        <f t="shared" si="59"/>
        <v>6</v>
      </c>
      <c r="AO60" s="260">
        <f t="shared" si="59"/>
        <v>4</v>
      </c>
      <c r="AP60" s="260">
        <f t="shared" si="59"/>
        <v>4</v>
      </c>
      <c r="AQ60" s="260">
        <f t="shared" si="59"/>
        <v>4</v>
      </c>
      <c r="AR60" s="260">
        <f t="shared" ref="AR60:AU60" si="60">SUM(AR62,AR64)</f>
        <v>2</v>
      </c>
      <c r="AS60" s="47">
        <f t="shared" si="60"/>
        <v>0</v>
      </c>
      <c r="AT60" s="47">
        <f t="shared" si="60"/>
        <v>0</v>
      </c>
      <c r="AU60" s="47">
        <f t="shared" si="60"/>
        <v>0</v>
      </c>
      <c r="AV60" s="212"/>
      <c r="AW60" s="168">
        <f t="shared" si="43"/>
        <v>96</v>
      </c>
      <c r="AX60" s="75"/>
      <c r="AY60" s="75"/>
      <c r="AZ60" s="75"/>
      <c r="BA60" s="75"/>
      <c r="BB60" s="75"/>
      <c r="BC60" s="75"/>
      <c r="BD60" s="75"/>
      <c r="BE60" s="75"/>
      <c r="BF60" s="75"/>
      <c r="BG60" s="76"/>
      <c r="BH60" s="222">
        <f t="shared" si="44"/>
        <v>134</v>
      </c>
    </row>
    <row r="61" spans="1:60" ht="26.25" customHeight="1" x14ac:dyDescent="0.2">
      <c r="A61" s="208"/>
      <c r="B61" s="405"/>
      <c r="C61" s="407"/>
      <c r="D61" s="249" t="s">
        <v>62</v>
      </c>
      <c r="E61" s="261">
        <f>SUM(E63,E65)</f>
        <v>0</v>
      </c>
      <c r="F61" s="261">
        <f t="shared" ref="F61:R61" si="61">SUM(F63,F65)</f>
        <v>0</v>
      </c>
      <c r="G61" s="261">
        <f t="shared" si="61"/>
        <v>0</v>
      </c>
      <c r="H61" s="261">
        <f t="shared" si="61"/>
        <v>0</v>
      </c>
      <c r="I61" s="261">
        <f t="shared" si="61"/>
        <v>0</v>
      </c>
      <c r="J61" s="261">
        <f t="shared" si="61"/>
        <v>0</v>
      </c>
      <c r="K61" s="261">
        <f t="shared" si="61"/>
        <v>0</v>
      </c>
      <c r="L61" s="261">
        <f t="shared" si="61"/>
        <v>0</v>
      </c>
      <c r="M61" s="261">
        <f t="shared" si="61"/>
        <v>0</v>
      </c>
      <c r="N61" s="261">
        <f t="shared" si="61"/>
        <v>0</v>
      </c>
      <c r="O61" s="261">
        <f t="shared" si="61"/>
        <v>0</v>
      </c>
      <c r="P61" s="261">
        <f t="shared" si="61"/>
        <v>0</v>
      </c>
      <c r="Q61" s="261">
        <f t="shared" si="61"/>
        <v>0</v>
      </c>
      <c r="R61" s="261">
        <f t="shared" si="61"/>
        <v>0</v>
      </c>
      <c r="S61" s="261">
        <f t="shared" ref="S61:T61" si="62">SUM(S63,S65)</f>
        <v>0</v>
      </c>
      <c r="T61" s="261">
        <f t="shared" si="62"/>
        <v>0</v>
      </c>
      <c r="U61" s="45"/>
      <c r="V61" s="49">
        <f t="shared" si="42"/>
        <v>0</v>
      </c>
      <c r="W61" s="72"/>
      <c r="X61" s="72"/>
      <c r="Y61" s="262">
        <f>SUM(Y63,Y65)</f>
        <v>0</v>
      </c>
      <c r="Z61" s="262">
        <f t="shared" ref="Z61:AQ61" si="63">SUM(Z63,Z65)</f>
        <v>0</v>
      </c>
      <c r="AA61" s="262">
        <f t="shared" si="63"/>
        <v>0</v>
      </c>
      <c r="AB61" s="262">
        <f t="shared" si="63"/>
        <v>0</v>
      </c>
      <c r="AC61" s="262">
        <f t="shared" si="63"/>
        <v>0</v>
      </c>
      <c r="AD61" s="262">
        <f t="shared" si="63"/>
        <v>0</v>
      </c>
      <c r="AE61" s="262">
        <f t="shared" si="63"/>
        <v>0</v>
      </c>
      <c r="AF61" s="262">
        <f t="shared" si="63"/>
        <v>0</v>
      </c>
      <c r="AG61" s="262">
        <f t="shared" si="63"/>
        <v>0</v>
      </c>
      <c r="AH61" s="262">
        <f t="shared" si="63"/>
        <v>0</v>
      </c>
      <c r="AI61" s="262">
        <f t="shared" si="63"/>
        <v>0</v>
      </c>
      <c r="AJ61" s="262">
        <f t="shared" si="63"/>
        <v>0</v>
      </c>
      <c r="AK61" s="262">
        <f t="shared" si="63"/>
        <v>0</v>
      </c>
      <c r="AL61" s="262">
        <f t="shared" si="63"/>
        <v>0</v>
      </c>
      <c r="AM61" s="262">
        <f t="shared" si="63"/>
        <v>0</v>
      </c>
      <c r="AN61" s="262">
        <f t="shared" si="63"/>
        <v>2</v>
      </c>
      <c r="AO61" s="262">
        <f t="shared" si="63"/>
        <v>0</v>
      </c>
      <c r="AP61" s="262">
        <f t="shared" si="63"/>
        <v>0</v>
      </c>
      <c r="AQ61" s="262">
        <f t="shared" si="63"/>
        <v>0</v>
      </c>
      <c r="AR61" s="262">
        <f t="shared" ref="AR61:AU61" si="64">SUM(AR63,AR65)</f>
        <v>1</v>
      </c>
      <c r="AS61" s="47">
        <f t="shared" si="64"/>
        <v>0</v>
      </c>
      <c r="AT61" s="47">
        <f t="shared" si="64"/>
        <v>0</v>
      </c>
      <c r="AU61" s="47">
        <f t="shared" si="64"/>
        <v>0</v>
      </c>
      <c r="AV61" s="45"/>
      <c r="AW61" s="167">
        <f t="shared" si="43"/>
        <v>3</v>
      </c>
      <c r="AX61" s="72"/>
      <c r="AY61" s="72"/>
      <c r="AZ61" s="72"/>
      <c r="BA61" s="72"/>
      <c r="BB61" s="72"/>
      <c r="BC61" s="72"/>
      <c r="BD61" s="72"/>
      <c r="BE61" s="72"/>
      <c r="BF61" s="72"/>
      <c r="BG61" s="73"/>
      <c r="BH61" s="223">
        <f t="shared" si="44"/>
        <v>3</v>
      </c>
    </row>
    <row r="62" spans="1:60" ht="16.5" customHeight="1" x14ac:dyDescent="0.2">
      <c r="A62" s="208"/>
      <c r="B62" s="387" t="s">
        <v>21</v>
      </c>
      <c r="C62" s="408" t="s">
        <v>145</v>
      </c>
      <c r="D62" s="10" t="s">
        <v>61</v>
      </c>
      <c r="E62" s="43">
        <v>2</v>
      </c>
      <c r="F62" s="44">
        <v>4</v>
      </c>
      <c r="G62" s="44">
        <v>2</v>
      </c>
      <c r="H62" s="44">
        <v>4</v>
      </c>
      <c r="I62" s="44">
        <v>2</v>
      </c>
      <c r="J62" s="44">
        <v>4</v>
      </c>
      <c r="K62" s="44">
        <v>2</v>
      </c>
      <c r="L62" s="44">
        <v>2</v>
      </c>
      <c r="M62" s="44">
        <v>2</v>
      </c>
      <c r="N62" s="44">
        <v>2</v>
      </c>
      <c r="O62" s="44">
        <v>2</v>
      </c>
      <c r="P62" s="44">
        <v>2</v>
      </c>
      <c r="Q62" s="44">
        <v>2</v>
      </c>
      <c r="R62" s="44">
        <v>2</v>
      </c>
      <c r="S62" s="266">
        <v>2</v>
      </c>
      <c r="T62" s="266">
        <v>2</v>
      </c>
      <c r="U62" s="45" t="s">
        <v>119</v>
      </c>
      <c r="V62" s="46">
        <f t="shared" si="42"/>
        <v>38</v>
      </c>
      <c r="W62" s="72"/>
      <c r="X62" s="72"/>
      <c r="Y62" s="259">
        <v>0</v>
      </c>
      <c r="Z62" s="259">
        <v>2</v>
      </c>
      <c r="AA62" s="259">
        <v>2</v>
      </c>
      <c r="AB62" s="259">
        <v>2</v>
      </c>
      <c r="AC62" s="259">
        <v>2</v>
      </c>
      <c r="AD62" s="259">
        <v>2</v>
      </c>
      <c r="AE62" s="259">
        <v>2</v>
      </c>
      <c r="AF62" s="259">
        <v>2</v>
      </c>
      <c r="AG62" s="259">
        <v>2</v>
      </c>
      <c r="AH62" s="259">
        <v>2</v>
      </c>
      <c r="AI62" s="259">
        <v>2</v>
      </c>
      <c r="AJ62" s="259">
        <v>2</v>
      </c>
      <c r="AK62" s="259">
        <v>2</v>
      </c>
      <c r="AL62" s="259">
        <v>2</v>
      </c>
      <c r="AM62" s="259">
        <v>2</v>
      </c>
      <c r="AN62" s="259">
        <v>2</v>
      </c>
      <c r="AO62" s="259">
        <v>2</v>
      </c>
      <c r="AP62" s="259">
        <v>2</v>
      </c>
      <c r="AQ62" s="259">
        <v>0</v>
      </c>
      <c r="AR62" s="281">
        <v>0</v>
      </c>
      <c r="AS62" s="47"/>
      <c r="AT62" s="47"/>
      <c r="AU62" s="47"/>
      <c r="AV62" s="45"/>
      <c r="AW62" s="168">
        <f t="shared" si="43"/>
        <v>34</v>
      </c>
      <c r="AX62" s="72"/>
      <c r="AY62" s="72"/>
      <c r="AZ62" s="72"/>
      <c r="BA62" s="72"/>
      <c r="BB62" s="72"/>
      <c r="BC62" s="72"/>
      <c r="BD62" s="72"/>
      <c r="BE62" s="72"/>
      <c r="BF62" s="72"/>
      <c r="BG62" s="73"/>
      <c r="BH62" s="224">
        <f t="shared" si="44"/>
        <v>72</v>
      </c>
    </row>
    <row r="63" spans="1:60" ht="16.5" customHeight="1" x14ac:dyDescent="0.2">
      <c r="A63" s="208"/>
      <c r="B63" s="388"/>
      <c r="C63" s="399"/>
      <c r="D63" s="13" t="s">
        <v>62</v>
      </c>
      <c r="E63" s="43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265"/>
      <c r="T63" s="265"/>
      <c r="U63" s="45"/>
      <c r="V63" s="49">
        <f t="shared" si="42"/>
        <v>0</v>
      </c>
      <c r="W63" s="72"/>
      <c r="X63" s="72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>
        <v>2</v>
      </c>
      <c r="AO63" s="30"/>
      <c r="AP63" s="30"/>
      <c r="AQ63" s="30"/>
      <c r="AR63" s="274"/>
      <c r="AS63" s="47"/>
      <c r="AT63" s="47"/>
      <c r="AU63" s="47"/>
      <c r="AV63" s="45"/>
      <c r="AW63" s="167">
        <f t="shared" si="43"/>
        <v>2</v>
      </c>
      <c r="AX63" s="72"/>
      <c r="AY63" s="72"/>
      <c r="AZ63" s="72"/>
      <c r="BA63" s="72"/>
      <c r="BB63" s="72"/>
      <c r="BC63" s="72"/>
      <c r="BD63" s="72"/>
      <c r="BE63" s="72"/>
      <c r="BF63" s="72"/>
      <c r="BG63" s="73"/>
      <c r="BH63" s="223">
        <f t="shared" si="44"/>
        <v>2</v>
      </c>
    </row>
    <row r="64" spans="1:60" ht="16.5" customHeight="1" x14ac:dyDescent="0.2">
      <c r="A64" s="200"/>
      <c r="B64" s="336" t="s">
        <v>146</v>
      </c>
      <c r="C64" s="338" t="s">
        <v>147</v>
      </c>
      <c r="D64" s="10" t="s">
        <v>61</v>
      </c>
      <c r="E64" s="43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265"/>
      <c r="T64" s="265"/>
      <c r="U64" s="45"/>
      <c r="V64" s="46">
        <f t="shared" si="42"/>
        <v>0</v>
      </c>
      <c r="W64" s="72"/>
      <c r="X64" s="72"/>
      <c r="Y64" s="44">
        <v>4</v>
      </c>
      <c r="Z64" s="44">
        <v>4</v>
      </c>
      <c r="AA64" s="44">
        <v>4</v>
      </c>
      <c r="AB64" s="44">
        <v>4</v>
      </c>
      <c r="AC64" s="44">
        <v>2</v>
      </c>
      <c r="AD64" s="44">
        <v>2</v>
      </c>
      <c r="AE64" s="44">
        <v>4</v>
      </c>
      <c r="AF64" s="44">
        <v>4</v>
      </c>
      <c r="AG64" s="44">
        <v>2</v>
      </c>
      <c r="AH64" s="44">
        <v>4</v>
      </c>
      <c r="AI64" s="44">
        <v>2</v>
      </c>
      <c r="AJ64" s="44">
        <v>4</v>
      </c>
      <c r="AK64" s="44">
        <v>4</v>
      </c>
      <c r="AL64" s="44">
        <v>2</v>
      </c>
      <c r="AM64" s="44">
        <v>2</v>
      </c>
      <c r="AN64" s="44">
        <v>4</v>
      </c>
      <c r="AO64" s="44">
        <v>2</v>
      </c>
      <c r="AP64" s="44">
        <v>2</v>
      </c>
      <c r="AQ64" s="44">
        <v>4</v>
      </c>
      <c r="AR64" s="275">
        <v>2</v>
      </c>
      <c r="AS64" s="47"/>
      <c r="AT64" s="47"/>
      <c r="AU64" s="47"/>
      <c r="AV64" s="45" t="s">
        <v>119</v>
      </c>
      <c r="AW64" s="168">
        <f t="shared" si="43"/>
        <v>62</v>
      </c>
      <c r="AX64" s="72"/>
      <c r="AY64" s="72"/>
      <c r="AZ64" s="72"/>
      <c r="BA64" s="72"/>
      <c r="BB64" s="72"/>
      <c r="BC64" s="72"/>
      <c r="BD64" s="72"/>
      <c r="BE64" s="72"/>
      <c r="BF64" s="72"/>
      <c r="BG64" s="73"/>
      <c r="BH64" s="224">
        <f t="shared" si="44"/>
        <v>62</v>
      </c>
    </row>
    <row r="65" spans="1:60" ht="16.5" customHeight="1" x14ac:dyDescent="0.2">
      <c r="A65" s="200"/>
      <c r="B65" s="337"/>
      <c r="C65" s="339"/>
      <c r="D65" s="13" t="s">
        <v>62</v>
      </c>
      <c r="E65" s="43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265"/>
      <c r="T65" s="265"/>
      <c r="U65" s="45"/>
      <c r="V65" s="49">
        <f t="shared" si="42"/>
        <v>0</v>
      </c>
      <c r="W65" s="72"/>
      <c r="X65" s="72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275">
        <v>1</v>
      </c>
      <c r="AS65" s="47"/>
      <c r="AT65" s="47"/>
      <c r="AU65" s="47"/>
      <c r="AV65" s="45"/>
      <c r="AW65" s="167">
        <f t="shared" si="43"/>
        <v>1</v>
      </c>
      <c r="AX65" s="72"/>
      <c r="AY65" s="72"/>
      <c r="AZ65" s="72"/>
      <c r="BA65" s="72"/>
      <c r="BB65" s="72"/>
      <c r="BC65" s="72"/>
      <c r="BD65" s="72"/>
      <c r="BE65" s="72"/>
      <c r="BF65" s="72"/>
      <c r="BG65" s="73"/>
      <c r="BH65" s="223">
        <f t="shared" si="44"/>
        <v>1</v>
      </c>
    </row>
    <row r="66" spans="1:60" ht="12.75" hidden="1" customHeight="1" x14ac:dyDescent="0.2">
      <c r="A66" s="200"/>
      <c r="B66" s="336"/>
      <c r="C66" s="338"/>
      <c r="D66" s="10" t="s">
        <v>61</v>
      </c>
      <c r="E66" s="43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170"/>
      <c r="T66" s="170"/>
      <c r="U66" s="45"/>
      <c r="V66" s="46">
        <f t="shared" si="42"/>
        <v>0</v>
      </c>
      <c r="W66" s="72"/>
      <c r="X66" s="72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7"/>
      <c r="AS66" s="47"/>
      <c r="AT66" s="47"/>
      <c r="AU66" s="47"/>
      <c r="AV66" s="45"/>
      <c r="AW66" s="168">
        <f t="shared" si="43"/>
        <v>0</v>
      </c>
      <c r="AX66" s="72"/>
      <c r="AY66" s="72"/>
      <c r="AZ66" s="72"/>
      <c r="BA66" s="72"/>
      <c r="BB66" s="72"/>
      <c r="BC66" s="72"/>
      <c r="BD66" s="72"/>
      <c r="BE66" s="72"/>
      <c r="BF66" s="72"/>
      <c r="BG66" s="73"/>
      <c r="BH66" s="224">
        <f t="shared" si="44"/>
        <v>0</v>
      </c>
    </row>
    <row r="67" spans="1:60" ht="12.75" hidden="1" customHeight="1" x14ac:dyDescent="0.2">
      <c r="A67" s="200"/>
      <c r="B67" s="337"/>
      <c r="C67" s="339"/>
      <c r="D67" s="10" t="s">
        <v>62</v>
      </c>
      <c r="E67" s="43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170"/>
      <c r="T67" s="170"/>
      <c r="U67" s="45"/>
      <c r="V67" s="49">
        <f t="shared" si="42"/>
        <v>0</v>
      </c>
      <c r="W67" s="72"/>
      <c r="X67" s="72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7"/>
      <c r="AS67" s="47"/>
      <c r="AT67" s="47"/>
      <c r="AU67" s="47"/>
      <c r="AV67" s="45"/>
      <c r="AW67" s="167">
        <f t="shared" si="43"/>
        <v>0</v>
      </c>
      <c r="AX67" s="72"/>
      <c r="AY67" s="72"/>
      <c r="AZ67" s="72"/>
      <c r="BA67" s="72"/>
      <c r="BB67" s="72"/>
      <c r="BC67" s="72"/>
      <c r="BD67" s="72"/>
      <c r="BE67" s="72"/>
      <c r="BF67" s="72"/>
      <c r="BG67" s="73"/>
      <c r="BH67" s="223">
        <f t="shared" si="44"/>
        <v>0</v>
      </c>
    </row>
    <row r="68" spans="1:60" ht="12.75" hidden="1" customHeight="1" x14ac:dyDescent="0.2">
      <c r="A68" s="200"/>
      <c r="B68" s="88" t="s">
        <v>27</v>
      </c>
      <c r="C68" s="89" t="s">
        <v>22</v>
      </c>
      <c r="D68" s="10" t="s">
        <v>61</v>
      </c>
      <c r="E68" s="43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170"/>
      <c r="T68" s="170"/>
      <c r="U68" s="45"/>
      <c r="V68" s="46">
        <f t="shared" si="42"/>
        <v>0</v>
      </c>
      <c r="W68" s="72"/>
      <c r="X68" s="72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60"/>
      <c r="AS68" s="60">
        <v>36</v>
      </c>
      <c r="AT68" s="60">
        <v>36</v>
      </c>
      <c r="AU68" s="60">
        <v>36</v>
      </c>
      <c r="AV68" s="45"/>
      <c r="AW68" s="168">
        <f t="shared" si="43"/>
        <v>108</v>
      </c>
      <c r="AX68" s="72"/>
      <c r="AY68" s="72"/>
      <c r="AZ68" s="72"/>
      <c r="BA68" s="72"/>
      <c r="BB68" s="72"/>
      <c r="BC68" s="72"/>
      <c r="BD68" s="72"/>
      <c r="BE68" s="72"/>
      <c r="BF68" s="72"/>
      <c r="BG68" s="73"/>
      <c r="BH68" s="224">
        <f t="shared" si="44"/>
        <v>108</v>
      </c>
    </row>
    <row r="69" spans="1:60" ht="12.75" hidden="1" customHeight="1" x14ac:dyDescent="0.2">
      <c r="A69" s="200"/>
      <c r="B69" s="88" t="s">
        <v>28</v>
      </c>
      <c r="C69" s="89"/>
      <c r="D69" s="90" t="s">
        <v>61</v>
      </c>
      <c r="E69" s="91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170"/>
      <c r="T69" s="170"/>
      <c r="U69" s="45"/>
      <c r="V69" s="49">
        <f t="shared" si="42"/>
        <v>0</v>
      </c>
      <c r="W69" s="72"/>
      <c r="X69" s="72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56"/>
      <c r="AS69" s="56"/>
      <c r="AT69" s="56"/>
      <c r="AU69" s="56"/>
      <c r="AV69" s="45"/>
      <c r="AW69" s="167">
        <f t="shared" si="43"/>
        <v>0</v>
      </c>
      <c r="AX69" s="72"/>
      <c r="AY69" s="72"/>
      <c r="AZ69" s="72"/>
      <c r="BA69" s="72"/>
      <c r="BB69" s="72"/>
      <c r="BC69" s="72"/>
      <c r="BD69" s="72"/>
      <c r="BE69" s="72"/>
      <c r="BF69" s="72"/>
      <c r="BG69" s="73"/>
      <c r="BH69" s="223">
        <f t="shared" si="44"/>
        <v>0</v>
      </c>
    </row>
    <row r="70" spans="1:60" ht="12.75" hidden="1" customHeight="1" x14ac:dyDescent="0.2">
      <c r="A70" s="200"/>
      <c r="B70" s="359" t="s">
        <v>63</v>
      </c>
      <c r="C70" s="360"/>
      <c r="D70" s="361"/>
      <c r="E70" s="81" t="e">
        <f>SUM(#REF!,#REF!,#REF!,E8)</f>
        <v>#REF!</v>
      </c>
      <c r="F70" s="81" t="e">
        <f>SUM(#REF!,#REF!,#REF!,F8)</f>
        <v>#REF!</v>
      </c>
      <c r="G70" s="81" t="e">
        <f>SUM(#REF!,#REF!,#REF!,G8)</f>
        <v>#REF!</v>
      </c>
      <c r="H70" s="81" t="e">
        <f>SUM(#REF!,#REF!,#REF!,H8)</f>
        <v>#REF!</v>
      </c>
      <c r="I70" s="81" t="e">
        <f>SUM(#REF!,#REF!,#REF!,I8)</f>
        <v>#REF!</v>
      </c>
      <c r="J70" s="81" t="e">
        <f>SUM(#REF!,#REF!,#REF!,J8)</f>
        <v>#REF!</v>
      </c>
      <c r="K70" s="81" t="e">
        <f>SUM(#REF!,#REF!,#REF!,K8)</f>
        <v>#REF!</v>
      </c>
      <c r="L70" s="81" t="e">
        <f>SUM(#REF!,#REF!,#REF!,L8)</f>
        <v>#REF!</v>
      </c>
      <c r="M70" s="81" t="e">
        <f>SUM(#REF!,#REF!,#REF!,M8)</f>
        <v>#REF!</v>
      </c>
      <c r="N70" s="81" t="e">
        <f>SUM(#REF!,#REF!,#REF!,N8)</f>
        <v>#REF!</v>
      </c>
      <c r="O70" s="81" t="e">
        <f>SUM(#REF!,#REF!,#REF!,O8)</f>
        <v>#REF!</v>
      </c>
      <c r="P70" s="81" t="e">
        <f>SUM(#REF!,#REF!,#REF!,P8)</f>
        <v>#REF!</v>
      </c>
      <c r="Q70" s="81" t="e">
        <f>SUM(#REF!,#REF!,#REF!,Q8)</f>
        <v>#REF!</v>
      </c>
      <c r="R70" s="81" t="e">
        <f>SUM(#REF!,#REF!,#REF!,R8)</f>
        <v>#REF!</v>
      </c>
      <c r="S70" s="170"/>
      <c r="T70" s="170"/>
      <c r="U70" s="45"/>
      <c r="V70" s="46" t="e">
        <f t="shared" si="42"/>
        <v>#REF!</v>
      </c>
      <c r="W70" s="72"/>
      <c r="X70" s="72"/>
      <c r="Y70" s="81" t="e">
        <f>SUM(#REF!,#REF!,#REF!,Y8)</f>
        <v>#REF!</v>
      </c>
      <c r="Z70" s="81" t="e">
        <f>SUM(#REF!,#REF!,#REF!,Z8)</f>
        <v>#REF!</v>
      </c>
      <c r="AA70" s="81" t="e">
        <f>SUM(#REF!,#REF!,#REF!,AA8)</f>
        <v>#REF!</v>
      </c>
      <c r="AB70" s="81" t="e">
        <f>SUM(#REF!,#REF!,#REF!,AB8)</f>
        <v>#REF!</v>
      </c>
      <c r="AC70" s="81" t="e">
        <f>SUM(#REF!,#REF!,#REF!,AC8)</f>
        <v>#REF!</v>
      </c>
      <c r="AD70" s="81" t="e">
        <f>SUM(#REF!,#REF!,#REF!,AD8)</f>
        <v>#REF!</v>
      </c>
      <c r="AE70" s="81" t="e">
        <f>SUM(#REF!,#REF!,#REF!,AE8)</f>
        <v>#REF!</v>
      </c>
      <c r="AF70" s="81" t="e">
        <f>SUM(#REF!,#REF!,#REF!,AF8)</f>
        <v>#REF!</v>
      </c>
      <c r="AG70" s="81" t="e">
        <f>SUM(#REF!,#REF!,#REF!,AG8)</f>
        <v>#REF!</v>
      </c>
      <c r="AH70" s="81" t="e">
        <f>SUM(#REF!,#REF!,#REF!,AH8)</f>
        <v>#REF!</v>
      </c>
      <c r="AI70" s="81" t="e">
        <f>SUM(#REF!,#REF!,#REF!,AI8)</f>
        <v>#REF!</v>
      </c>
      <c r="AJ70" s="81" t="e">
        <f>SUM(#REF!,#REF!,#REF!,AJ8)</f>
        <v>#REF!</v>
      </c>
      <c r="AK70" s="81" t="e">
        <f>SUM(#REF!,#REF!,#REF!,AK8)</f>
        <v>#REF!</v>
      </c>
      <c r="AL70" s="81" t="e">
        <f>SUM(#REF!,#REF!,#REF!,AL8)</f>
        <v>#REF!</v>
      </c>
      <c r="AM70" s="81" t="e">
        <f>SUM(#REF!,#REF!,#REF!,AM8)</f>
        <v>#REF!</v>
      </c>
      <c r="AN70" s="81" t="e">
        <f>SUM(#REF!,#REF!,#REF!,AN8)</f>
        <v>#REF!</v>
      </c>
      <c r="AO70" s="81" t="e">
        <f>SUM(#REF!,#REF!,#REF!,AO8)</f>
        <v>#REF!</v>
      </c>
      <c r="AP70" s="81" t="e">
        <f>SUM(#REF!,#REF!,#REF!,AP8)</f>
        <v>#REF!</v>
      </c>
      <c r="AQ70" s="81" t="e">
        <f>SUM(#REF!,#REF!,#REF!,AQ8)</f>
        <v>#REF!</v>
      </c>
      <c r="AR70" s="141" t="e">
        <f>SUM(#REF!,#REF!,#REF!,AR8)</f>
        <v>#REF!</v>
      </c>
      <c r="AS70" s="141" t="e">
        <f>SUM(#REF!,#REF!,#REF!,AS8)</f>
        <v>#REF!</v>
      </c>
      <c r="AT70" s="141" t="e">
        <f>SUM(#REF!,#REF!,#REF!,AT8)</f>
        <v>#REF!</v>
      </c>
      <c r="AU70" s="141" t="e">
        <f>SUM(#REF!,#REF!,#REF!,AU8)</f>
        <v>#REF!</v>
      </c>
      <c r="AV70" s="45"/>
      <c r="AW70" s="168" t="e">
        <f t="shared" si="43"/>
        <v>#REF!</v>
      </c>
      <c r="AX70" s="72"/>
      <c r="AY70" s="72"/>
      <c r="AZ70" s="72"/>
      <c r="BA70" s="72"/>
      <c r="BB70" s="72"/>
      <c r="BC70" s="72"/>
      <c r="BD70" s="72"/>
      <c r="BE70" s="72"/>
      <c r="BF70" s="72"/>
      <c r="BG70" s="73"/>
      <c r="BH70" s="224" t="e">
        <f t="shared" si="44"/>
        <v>#REF!</v>
      </c>
    </row>
    <row r="71" spans="1:60" ht="12.75" hidden="1" customHeight="1" x14ac:dyDescent="0.2">
      <c r="A71" s="200"/>
      <c r="B71" s="343" t="s">
        <v>64</v>
      </c>
      <c r="C71" s="344"/>
      <c r="D71" s="345"/>
      <c r="E71" s="77" t="e">
        <f>SUM(#REF!,#REF!,#REF!,E9)</f>
        <v>#REF!</v>
      </c>
      <c r="F71" s="77" t="e">
        <f>SUM(#REF!,#REF!,#REF!,F9)</f>
        <v>#REF!</v>
      </c>
      <c r="G71" s="77" t="e">
        <f>SUM(#REF!,#REF!,#REF!,G9)</f>
        <v>#REF!</v>
      </c>
      <c r="H71" s="77" t="e">
        <f>SUM(#REF!,#REF!,#REF!,H9)</f>
        <v>#REF!</v>
      </c>
      <c r="I71" s="77" t="e">
        <f>SUM(#REF!,#REF!,#REF!,I9)</f>
        <v>#REF!</v>
      </c>
      <c r="J71" s="77" t="e">
        <f>SUM(#REF!,#REF!,#REF!,J9)</f>
        <v>#REF!</v>
      </c>
      <c r="K71" s="77" t="e">
        <f>SUM(#REF!,#REF!,#REF!,K9)</f>
        <v>#REF!</v>
      </c>
      <c r="L71" s="77" t="e">
        <f>SUM(#REF!,#REF!,#REF!,L9)</f>
        <v>#REF!</v>
      </c>
      <c r="M71" s="77" t="e">
        <f>SUM(#REF!,#REF!,#REF!,M9)</f>
        <v>#REF!</v>
      </c>
      <c r="N71" s="77" t="e">
        <f>SUM(#REF!,#REF!,#REF!,N9)</f>
        <v>#REF!</v>
      </c>
      <c r="O71" s="77" t="e">
        <f>SUM(#REF!,#REF!,#REF!,O9)</f>
        <v>#REF!</v>
      </c>
      <c r="P71" s="77" t="e">
        <f>SUM(#REF!,#REF!,#REF!,P9)</f>
        <v>#REF!</v>
      </c>
      <c r="Q71" s="77" t="e">
        <f>SUM(#REF!,#REF!,#REF!,Q9)</f>
        <v>#REF!</v>
      </c>
      <c r="R71" s="77" t="e">
        <f>SUM(#REF!,#REF!,#REF!,R9)</f>
        <v>#REF!</v>
      </c>
      <c r="S71" s="170"/>
      <c r="T71" s="170"/>
      <c r="U71" s="45"/>
      <c r="V71" s="49" t="e">
        <f t="shared" si="42"/>
        <v>#REF!</v>
      </c>
      <c r="W71" s="72"/>
      <c r="X71" s="72"/>
      <c r="Y71" s="77" t="e">
        <f>SUM(#REF!,#REF!,#REF!,Y9)</f>
        <v>#REF!</v>
      </c>
      <c r="Z71" s="77" t="e">
        <f>SUM(#REF!,#REF!,#REF!,Z9)</f>
        <v>#REF!</v>
      </c>
      <c r="AA71" s="77" t="e">
        <f>SUM(#REF!,#REF!,#REF!,AA9)</f>
        <v>#REF!</v>
      </c>
      <c r="AB71" s="77" t="e">
        <f>SUM(#REF!,#REF!,#REF!,AB9)</f>
        <v>#REF!</v>
      </c>
      <c r="AC71" s="77" t="e">
        <f>SUM(#REF!,#REF!,#REF!,AC9)</f>
        <v>#REF!</v>
      </c>
      <c r="AD71" s="77" t="e">
        <f>SUM(#REF!,#REF!,#REF!,AD9)</f>
        <v>#REF!</v>
      </c>
      <c r="AE71" s="77" t="e">
        <f>SUM(#REF!,#REF!,#REF!,AE9)</f>
        <v>#REF!</v>
      </c>
      <c r="AF71" s="77" t="e">
        <f>SUM(#REF!,#REF!,#REF!,AF9)</f>
        <v>#REF!</v>
      </c>
      <c r="AG71" s="77" t="e">
        <f>SUM(#REF!,#REF!,#REF!,AG9)</f>
        <v>#REF!</v>
      </c>
      <c r="AH71" s="77" t="e">
        <f>SUM(#REF!,#REF!,#REF!,AH9)</f>
        <v>#REF!</v>
      </c>
      <c r="AI71" s="77" t="e">
        <f>SUM(#REF!,#REF!,#REF!,AI9)</f>
        <v>#REF!</v>
      </c>
      <c r="AJ71" s="77" t="e">
        <f>SUM(#REF!,#REF!,#REF!,AJ9)</f>
        <v>#REF!</v>
      </c>
      <c r="AK71" s="77" t="e">
        <f>SUM(#REF!,#REF!,#REF!,AK9)</f>
        <v>#REF!</v>
      </c>
      <c r="AL71" s="77" t="e">
        <f>SUM(#REF!,#REF!,#REF!,AL9)</f>
        <v>#REF!</v>
      </c>
      <c r="AM71" s="77" t="e">
        <f>SUM(#REF!,#REF!,#REF!,AM9)</f>
        <v>#REF!</v>
      </c>
      <c r="AN71" s="77" t="e">
        <f>SUM(#REF!,#REF!,#REF!,AN9)</f>
        <v>#REF!</v>
      </c>
      <c r="AO71" s="77" t="e">
        <f>SUM(#REF!,#REF!,#REF!,AO9)</f>
        <v>#REF!</v>
      </c>
      <c r="AP71" s="77" t="e">
        <f>SUM(#REF!,#REF!,#REF!,AP9)</f>
        <v>#REF!</v>
      </c>
      <c r="AQ71" s="77" t="e">
        <f>SUM(#REF!,#REF!,#REF!,AQ9)</f>
        <v>#REF!</v>
      </c>
      <c r="AR71" s="78" t="e">
        <f>SUM(#REF!,#REF!,#REF!,AR9)</f>
        <v>#REF!</v>
      </c>
      <c r="AS71" s="78" t="e">
        <f>SUM(#REF!,#REF!,#REF!,AS9)</f>
        <v>#REF!</v>
      </c>
      <c r="AT71" s="78" t="e">
        <f>SUM(#REF!,#REF!,#REF!,AT9)</f>
        <v>#REF!</v>
      </c>
      <c r="AU71" s="78" t="e">
        <f>SUM(#REF!,#REF!,#REF!,AU9)</f>
        <v>#REF!</v>
      </c>
      <c r="AV71" s="45"/>
      <c r="AW71" s="167" t="e">
        <f t="shared" si="43"/>
        <v>#REF!</v>
      </c>
      <c r="AX71" s="72"/>
      <c r="AY71" s="72"/>
      <c r="AZ71" s="72"/>
      <c r="BA71" s="72"/>
      <c r="BB71" s="72"/>
      <c r="BC71" s="72"/>
      <c r="BD71" s="72"/>
      <c r="BE71" s="72"/>
      <c r="BF71" s="72"/>
      <c r="BG71" s="73"/>
      <c r="BH71" s="223" t="e">
        <f t="shared" si="44"/>
        <v>#REF!</v>
      </c>
    </row>
    <row r="72" spans="1:60" ht="29.25" customHeight="1" thickBot="1" x14ac:dyDescent="0.25">
      <c r="A72" s="200"/>
      <c r="B72" s="340" t="s">
        <v>63</v>
      </c>
      <c r="C72" s="341"/>
      <c r="D72" s="342"/>
      <c r="E72" s="93">
        <f>SUM(E8)</f>
        <v>32</v>
      </c>
      <c r="F72" s="93">
        <f t="shared" ref="F72:T72" si="65">SUM(F8)</f>
        <v>36</v>
      </c>
      <c r="G72" s="93">
        <f t="shared" si="65"/>
        <v>34</v>
      </c>
      <c r="H72" s="93">
        <f t="shared" si="65"/>
        <v>36</v>
      </c>
      <c r="I72" s="93">
        <f t="shared" si="65"/>
        <v>36</v>
      </c>
      <c r="J72" s="93">
        <f t="shared" si="65"/>
        <v>36</v>
      </c>
      <c r="K72" s="93">
        <f t="shared" si="65"/>
        <v>34</v>
      </c>
      <c r="L72" s="93">
        <f t="shared" si="65"/>
        <v>36</v>
      </c>
      <c r="M72" s="93">
        <f t="shared" si="65"/>
        <v>36</v>
      </c>
      <c r="N72" s="93">
        <f t="shared" si="65"/>
        <v>36</v>
      </c>
      <c r="O72" s="93">
        <f t="shared" si="65"/>
        <v>36</v>
      </c>
      <c r="P72" s="93">
        <f t="shared" si="65"/>
        <v>34</v>
      </c>
      <c r="Q72" s="93">
        <f t="shared" si="65"/>
        <v>32</v>
      </c>
      <c r="R72" s="93">
        <f t="shared" si="65"/>
        <v>36</v>
      </c>
      <c r="S72" s="93">
        <f t="shared" si="65"/>
        <v>36</v>
      </c>
      <c r="T72" s="93">
        <f t="shared" si="65"/>
        <v>36</v>
      </c>
      <c r="U72" s="45"/>
      <c r="V72" s="46">
        <f t="shared" si="42"/>
        <v>562</v>
      </c>
      <c r="W72" s="72"/>
      <c r="X72" s="72"/>
      <c r="Y72" s="93">
        <f t="shared" ref="Y72:AU72" si="66">SUM(Y8)</f>
        <v>36</v>
      </c>
      <c r="Z72" s="93">
        <f t="shared" si="66"/>
        <v>36</v>
      </c>
      <c r="AA72" s="93">
        <f t="shared" si="66"/>
        <v>36</v>
      </c>
      <c r="AB72" s="93">
        <f t="shared" si="66"/>
        <v>36</v>
      </c>
      <c r="AC72" s="93">
        <f t="shared" si="66"/>
        <v>34</v>
      </c>
      <c r="AD72" s="93">
        <f t="shared" si="66"/>
        <v>34</v>
      </c>
      <c r="AE72" s="93">
        <f t="shared" si="66"/>
        <v>34</v>
      </c>
      <c r="AF72" s="93">
        <f t="shared" si="66"/>
        <v>36</v>
      </c>
      <c r="AG72" s="93">
        <f t="shared" si="66"/>
        <v>36</v>
      </c>
      <c r="AH72" s="93">
        <f t="shared" si="66"/>
        <v>34</v>
      </c>
      <c r="AI72" s="93">
        <f t="shared" si="66"/>
        <v>36</v>
      </c>
      <c r="AJ72" s="93">
        <f t="shared" si="66"/>
        <v>36</v>
      </c>
      <c r="AK72" s="93">
        <f t="shared" si="66"/>
        <v>36</v>
      </c>
      <c r="AL72" s="93">
        <f t="shared" si="66"/>
        <v>36</v>
      </c>
      <c r="AM72" s="93">
        <f t="shared" si="66"/>
        <v>34</v>
      </c>
      <c r="AN72" s="93">
        <f t="shared" si="66"/>
        <v>32</v>
      </c>
      <c r="AO72" s="93">
        <f t="shared" si="66"/>
        <v>36</v>
      </c>
      <c r="AP72" s="93">
        <f t="shared" si="66"/>
        <v>33</v>
      </c>
      <c r="AQ72" s="93">
        <f t="shared" si="66"/>
        <v>32</v>
      </c>
      <c r="AR72" s="93">
        <f t="shared" si="66"/>
        <v>35</v>
      </c>
      <c r="AS72" s="47">
        <f t="shared" si="66"/>
        <v>36</v>
      </c>
      <c r="AT72" s="47">
        <f t="shared" si="66"/>
        <v>36</v>
      </c>
      <c r="AU72" s="47">
        <f t="shared" si="66"/>
        <v>36</v>
      </c>
      <c r="AV72" s="45"/>
      <c r="AW72" s="168">
        <f t="shared" si="43"/>
        <v>806</v>
      </c>
      <c r="AX72" s="72"/>
      <c r="AY72" s="72"/>
      <c r="AZ72" s="72"/>
      <c r="BA72" s="72"/>
      <c r="BB72" s="72"/>
      <c r="BC72" s="72"/>
      <c r="BD72" s="72"/>
      <c r="BE72" s="72"/>
      <c r="BF72" s="72"/>
      <c r="BG72" s="73"/>
      <c r="BH72" s="224">
        <f t="shared" si="44"/>
        <v>1368</v>
      </c>
    </row>
    <row r="73" spans="1:60" ht="33.75" customHeight="1" thickBot="1" x14ac:dyDescent="0.25">
      <c r="A73" s="200"/>
      <c r="B73" s="340" t="s">
        <v>64</v>
      </c>
      <c r="C73" s="341"/>
      <c r="D73" s="342"/>
      <c r="E73" s="220">
        <f>SUM(E9)</f>
        <v>4</v>
      </c>
      <c r="F73" s="220">
        <f t="shared" ref="F73:T73" si="67">SUM(F9)</f>
        <v>0</v>
      </c>
      <c r="G73" s="220">
        <f t="shared" si="67"/>
        <v>2</v>
      </c>
      <c r="H73" s="220">
        <f t="shared" si="67"/>
        <v>0</v>
      </c>
      <c r="I73" s="220">
        <f t="shared" si="67"/>
        <v>0</v>
      </c>
      <c r="J73" s="220">
        <f t="shared" si="67"/>
        <v>0</v>
      </c>
      <c r="K73" s="220">
        <f t="shared" si="67"/>
        <v>2</v>
      </c>
      <c r="L73" s="220">
        <f t="shared" si="67"/>
        <v>0</v>
      </c>
      <c r="M73" s="220">
        <f t="shared" si="67"/>
        <v>0</v>
      </c>
      <c r="N73" s="220">
        <f t="shared" si="67"/>
        <v>0</v>
      </c>
      <c r="O73" s="220">
        <f t="shared" si="67"/>
        <v>0</v>
      </c>
      <c r="P73" s="220">
        <f t="shared" si="67"/>
        <v>2</v>
      </c>
      <c r="Q73" s="220">
        <f t="shared" si="67"/>
        <v>4</v>
      </c>
      <c r="R73" s="220">
        <f t="shared" si="67"/>
        <v>0</v>
      </c>
      <c r="S73" s="220">
        <f t="shared" si="67"/>
        <v>0</v>
      </c>
      <c r="T73" s="220">
        <f t="shared" si="67"/>
        <v>0</v>
      </c>
      <c r="U73" s="45"/>
      <c r="V73" s="49">
        <f t="shared" si="42"/>
        <v>14</v>
      </c>
      <c r="W73" s="72"/>
      <c r="X73" s="72"/>
      <c r="Y73" s="220">
        <f t="shared" ref="Y73:AU73" si="68">SUM(Y9)</f>
        <v>0</v>
      </c>
      <c r="Z73" s="220">
        <f t="shared" si="68"/>
        <v>0</v>
      </c>
      <c r="AA73" s="220">
        <f t="shared" si="68"/>
        <v>0</v>
      </c>
      <c r="AB73" s="220">
        <f t="shared" si="68"/>
        <v>0</v>
      </c>
      <c r="AC73" s="220">
        <f t="shared" si="68"/>
        <v>2</v>
      </c>
      <c r="AD73" s="220">
        <f t="shared" si="68"/>
        <v>2</v>
      </c>
      <c r="AE73" s="220">
        <f t="shared" si="68"/>
        <v>2</v>
      </c>
      <c r="AF73" s="220">
        <f t="shared" si="68"/>
        <v>0</v>
      </c>
      <c r="AG73" s="220">
        <f t="shared" si="68"/>
        <v>0</v>
      </c>
      <c r="AH73" s="220">
        <f t="shared" si="68"/>
        <v>2</v>
      </c>
      <c r="AI73" s="220">
        <f t="shared" si="68"/>
        <v>0</v>
      </c>
      <c r="AJ73" s="220">
        <f t="shared" si="68"/>
        <v>0</v>
      </c>
      <c r="AK73" s="220">
        <f t="shared" si="68"/>
        <v>0</v>
      </c>
      <c r="AL73" s="220">
        <f t="shared" si="68"/>
        <v>0</v>
      </c>
      <c r="AM73" s="220">
        <f t="shared" si="68"/>
        <v>2</v>
      </c>
      <c r="AN73" s="220">
        <f t="shared" si="68"/>
        <v>4</v>
      </c>
      <c r="AO73" s="220">
        <f t="shared" si="68"/>
        <v>0</v>
      </c>
      <c r="AP73" s="220">
        <f t="shared" si="68"/>
        <v>3</v>
      </c>
      <c r="AQ73" s="220">
        <f t="shared" si="68"/>
        <v>4</v>
      </c>
      <c r="AR73" s="220">
        <f t="shared" si="68"/>
        <v>1</v>
      </c>
      <c r="AS73" s="47">
        <f t="shared" si="68"/>
        <v>0</v>
      </c>
      <c r="AT73" s="47">
        <f t="shared" si="68"/>
        <v>0</v>
      </c>
      <c r="AU73" s="47">
        <f t="shared" si="68"/>
        <v>0</v>
      </c>
      <c r="AV73" s="45"/>
      <c r="AW73" s="167">
        <f t="shared" si="43"/>
        <v>22</v>
      </c>
      <c r="AX73" s="72"/>
      <c r="AY73" s="72"/>
      <c r="AZ73" s="72"/>
      <c r="BA73" s="72"/>
      <c r="BB73" s="72"/>
      <c r="BC73" s="72"/>
      <c r="BD73" s="72"/>
      <c r="BE73" s="72"/>
      <c r="BF73" s="72"/>
      <c r="BG73" s="73"/>
      <c r="BH73" s="223">
        <f t="shared" si="44"/>
        <v>36</v>
      </c>
    </row>
    <row r="74" spans="1:60" ht="18" customHeight="1" thickBot="1" x14ac:dyDescent="0.25">
      <c r="A74" s="201"/>
      <c r="B74" s="350" t="s">
        <v>65</v>
      </c>
      <c r="C74" s="351"/>
      <c r="D74" s="352"/>
      <c r="E74" s="93">
        <f>SUM(E72:E73)</f>
        <v>36</v>
      </c>
      <c r="F74" s="93">
        <f t="shared" ref="F74:T74" si="69">SUM(F72:F73)</f>
        <v>36</v>
      </c>
      <c r="G74" s="93">
        <f t="shared" si="69"/>
        <v>36</v>
      </c>
      <c r="H74" s="93">
        <f t="shared" si="69"/>
        <v>36</v>
      </c>
      <c r="I74" s="93">
        <f t="shared" si="69"/>
        <v>36</v>
      </c>
      <c r="J74" s="93">
        <f t="shared" si="69"/>
        <v>36</v>
      </c>
      <c r="K74" s="93">
        <f t="shared" si="69"/>
        <v>36</v>
      </c>
      <c r="L74" s="93">
        <f t="shared" si="69"/>
        <v>36</v>
      </c>
      <c r="M74" s="93">
        <f t="shared" si="69"/>
        <v>36</v>
      </c>
      <c r="N74" s="93">
        <f t="shared" si="69"/>
        <v>36</v>
      </c>
      <c r="O74" s="93">
        <f t="shared" si="69"/>
        <v>36</v>
      </c>
      <c r="P74" s="93">
        <f t="shared" si="69"/>
        <v>36</v>
      </c>
      <c r="Q74" s="93">
        <f t="shared" si="69"/>
        <v>36</v>
      </c>
      <c r="R74" s="93">
        <f t="shared" si="69"/>
        <v>36</v>
      </c>
      <c r="S74" s="93">
        <f t="shared" si="69"/>
        <v>36</v>
      </c>
      <c r="T74" s="93">
        <f t="shared" si="69"/>
        <v>36</v>
      </c>
      <c r="U74" s="45"/>
      <c r="V74" s="46">
        <f t="shared" si="42"/>
        <v>576</v>
      </c>
      <c r="W74" s="72"/>
      <c r="X74" s="72"/>
      <c r="Y74" s="93">
        <f t="shared" ref="Y74" si="70">SUM(Y72:Y73)</f>
        <v>36</v>
      </c>
      <c r="Z74" s="93">
        <f t="shared" ref="Z74" si="71">SUM(Z72:Z73)</f>
        <v>36</v>
      </c>
      <c r="AA74" s="93">
        <f t="shared" ref="AA74" si="72">SUM(AA72:AA73)</f>
        <v>36</v>
      </c>
      <c r="AB74" s="93">
        <f t="shared" ref="AB74" si="73">SUM(AB72:AB73)</f>
        <v>36</v>
      </c>
      <c r="AC74" s="93">
        <f t="shared" ref="AC74" si="74">SUM(AC72:AC73)</f>
        <v>36</v>
      </c>
      <c r="AD74" s="93">
        <f t="shared" ref="AD74" si="75">SUM(AD72:AD73)</f>
        <v>36</v>
      </c>
      <c r="AE74" s="93">
        <f t="shared" ref="AE74" si="76">SUM(AE72:AE73)</f>
        <v>36</v>
      </c>
      <c r="AF74" s="93">
        <f t="shared" ref="AF74" si="77">SUM(AF72:AF73)</f>
        <v>36</v>
      </c>
      <c r="AG74" s="93">
        <f t="shared" ref="AG74" si="78">SUM(AG72:AG73)</f>
        <v>36</v>
      </c>
      <c r="AH74" s="93">
        <f t="shared" ref="AH74" si="79">SUM(AH72:AH73)</f>
        <v>36</v>
      </c>
      <c r="AI74" s="93">
        <f t="shared" ref="AI74" si="80">SUM(AI72:AI73)</f>
        <v>36</v>
      </c>
      <c r="AJ74" s="93">
        <f t="shared" ref="AJ74:AK74" si="81">SUM(AJ72:AJ73)</f>
        <v>36</v>
      </c>
      <c r="AK74" s="93">
        <f t="shared" si="81"/>
        <v>36</v>
      </c>
      <c r="AL74" s="93">
        <f t="shared" ref="AL74" si="82">SUM(AL72:AL73)</f>
        <v>36</v>
      </c>
      <c r="AM74" s="93">
        <f t="shared" ref="AM74" si="83">SUM(AM72:AM73)</f>
        <v>36</v>
      </c>
      <c r="AN74" s="93">
        <f t="shared" ref="AN74" si="84">SUM(AN72:AN73)</f>
        <v>36</v>
      </c>
      <c r="AO74" s="93">
        <f t="shared" ref="AO74" si="85">SUM(AO72:AO73)</f>
        <v>36</v>
      </c>
      <c r="AP74" s="93">
        <f t="shared" ref="AP74" si="86">SUM(AP72:AP73)</f>
        <v>36</v>
      </c>
      <c r="AQ74" s="93">
        <f t="shared" ref="AQ74" si="87">SUM(AQ72:AQ73)</f>
        <v>36</v>
      </c>
      <c r="AR74" s="93">
        <f t="shared" ref="AR74" si="88">SUM(AR72:AR73)</f>
        <v>36</v>
      </c>
      <c r="AS74" s="47">
        <f t="shared" ref="AS74" si="89">SUM(AS72:AS73)</f>
        <v>36</v>
      </c>
      <c r="AT74" s="47">
        <f t="shared" ref="AT74" si="90">SUM(AT72:AT73)</f>
        <v>36</v>
      </c>
      <c r="AU74" s="47">
        <f t="shared" ref="AU74" si="91">SUM(AU72:AU73)</f>
        <v>36</v>
      </c>
      <c r="AV74" s="45"/>
      <c r="AW74" s="168">
        <f t="shared" si="43"/>
        <v>828</v>
      </c>
      <c r="AX74" s="72"/>
      <c r="AY74" s="72"/>
      <c r="AZ74" s="72"/>
      <c r="BA74" s="72"/>
      <c r="BB74" s="72"/>
      <c r="BC74" s="72"/>
      <c r="BD74" s="72"/>
      <c r="BE74" s="72"/>
      <c r="BF74" s="72"/>
      <c r="BG74" s="73"/>
      <c r="BH74" s="224">
        <f t="shared" si="44"/>
        <v>1404</v>
      </c>
    </row>
    <row r="75" spans="1:60" ht="13.5" customHeight="1" x14ac:dyDescent="0.2">
      <c r="A75" s="202"/>
    </row>
    <row r="76" spans="1:60" ht="24.95" customHeight="1" x14ac:dyDescent="0.2">
      <c r="A76" s="202"/>
    </row>
    <row r="77" spans="1:60" ht="24.95" customHeight="1" x14ac:dyDescent="0.2">
      <c r="A77" s="202"/>
    </row>
    <row r="78" spans="1:60" ht="24.95" customHeight="1" x14ac:dyDescent="0.2">
      <c r="A78" s="202"/>
    </row>
  </sheetData>
  <mergeCells count="81">
    <mergeCell ref="C60:C61"/>
    <mergeCell ref="B62:B63"/>
    <mergeCell ref="C62:C63"/>
    <mergeCell ref="B36:B37"/>
    <mergeCell ref="C36:C37"/>
    <mergeCell ref="B56:B57"/>
    <mergeCell ref="C56:C57"/>
    <mergeCell ref="B58:B59"/>
    <mergeCell ref="C58:C59"/>
    <mergeCell ref="B52:B53"/>
    <mergeCell ref="C52:C53"/>
    <mergeCell ref="D3:D7"/>
    <mergeCell ref="AY3:BB3"/>
    <mergeCell ref="AG3:AI3"/>
    <mergeCell ref="AK3:AM3"/>
    <mergeCell ref="J3:M3"/>
    <mergeCell ref="B14:B15"/>
    <mergeCell ref="C14:C15"/>
    <mergeCell ref="B16:B17"/>
    <mergeCell ref="A3:A7"/>
    <mergeCell ref="B3:B7"/>
    <mergeCell ref="C3:C7"/>
    <mergeCell ref="BH3:BH7"/>
    <mergeCell ref="E4:BG4"/>
    <mergeCell ref="E6:BG6"/>
    <mergeCell ref="N3:Q3"/>
    <mergeCell ref="S3:U3"/>
    <mergeCell ref="AT3:AV3"/>
    <mergeCell ref="AC3:AE3"/>
    <mergeCell ref="AO3:AR3"/>
    <mergeCell ref="X3:AA3"/>
    <mergeCell ref="F3:H3"/>
    <mergeCell ref="BC3:BF3"/>
    <mergeCell ref="A8:A42"/>
    <mergeCell ref="B8:B9"/>
    <mergeCell ref="C8:C9"/>
    <mergeCell ref="C16:C17"/>
    <mergeCell ref="B18:B19"/>
    <mergeCell ref="C18:C19"/>
    <mergeCell ref="B24:B25"/>
    <mergeCell ref="C24:C25"/>
    <mergeCell ref="B10:B11"/>
    <mergeCell ref="C10:C11"/>
    <mergeCell ref="B40:B41"/>
    <mergeCell ref="C40:C41"/>
    <mergeCell ref="B42:B43"/>
    <mergeCell ref="C42:C43"/>
    <mergeCell ref="B12:B13"/>
    <mergeCell ref="C12:C13"/>
    <mergeCell ref="B74:D74"/>
    <mergeCell ref="B54:B55"/>
    <mergeCell ref="C54:C55"/>
    <mergeCell ref="B28:B29"/>
    <mergeCell ref="C28:C29"/>
    <mergeCell ref="B32:B33"/>
    <mergeCell ref="C32:C33"/>
    <mergeCell ref="B70:D70"/>
    <mergeCell ref="B46:B47"/>
    <mergeCell ref="C66:C67"/>
    <mergeCell ref="C46:C47"/>
    <mergeCell ref="B66:B67"/>
    <mergeCell ref="B48:B49"/>
    <mergeCell ref="C48:C49"/>
    <mergeCell ref="B50:B51"/>
    <mergeCell ref="C50:C51"/>
    <mergeCell ref="B64:B65"/>
    <mergeCell ref="C64:C65"/>
    <mergeCell ref="B72:D72"/>
    <mergeCell ref="B73:D73"/>
    <mergeCell ref="B20:B21"/>
    <mergeCell ref="C20:C21"/>
    <mergeCell ref="B22:B23"/>
    <mergeCell ref="C22:C23"/>
    <mergeCell ref="B71:D71"/>
    <mergeCell ref="B26:B27"/>
    <mergeCell ref="C26:C27"/>
    <mergeCell ref="B30:B31"/>
    <mergeCell ref="C30:C31"/>
    <mergeCell ref="B34:B35"/>
    <mergeCell ref="C34:C35"/>
    <mergeCell ref="B60:B61"/>
  </mergeCells>
  <phoneticPr fontId="3" type="noConversion"/>
  <pageMargins left="0.19685039370078741" right="0.19685039370078741" top="0.19685039370078741" bottom="0.19685039370078741" header="0" footer="0"/>
  <pageSetup paperSize="9" scale="63" fitToHeight="2" orientation="landscape" r:id="rId1"/>
  <headerFooter alignWithMargins="0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8"/>
  <sheetViews>
    <sheetView topLeftCell="A2" zoomScale="80" zoomScaleNormal="80" workbookViewId="0">
      <selection activeCell="Q9" sqref="Q9"/>
    </sheetView>
  </sheetViews>
  <sheetFormatPr defaultRowHeight="12.75" x14ac:dyDescent="0.2"/>
  <cols>
    <col min="1" max="1" width="2.85546875" customWidth="1"/>
    <col min="2" max="2" width="9.42578125" customWidth="1"/>
    <col min="3" max="3" width="22.140625" customWidth="1"/>
    <col min="4" max="4" width="9.140625" customWidth="1"/>
    <col min="5" max="5" width="3.85546875" customWidth="1"/>
    <col min="6" max="7" width="3.7109375" customWidth="1"/>
    <col min="8" max="8" width="3.85546875" customWidth="1"/>
    <col min="9" max="9" width="4" customWidth="1"/>
    <col min="10" max="10" width="3.85546875" customWidth="1"/>
    <col min="11" max="11" width="3.7109375" customWidth="1"/>
    <col min="12" max="12" width="3.85546875" customWidth="1"/>
    <col min="13" max="13" width="3.7109375" customWidth="1"/>
    <col min="14" max="16" width="3.85546875" customWidth="1"/>
    <col min="17" max="17" width="3.7109375" customWidth="1"/>
    <col min="18" max="20" width="3.28515625" customWidth="1"/>
    <col min="21" max="21" width="6.42578125" customWidth="1"/>
    <col min="22" max="22" width="4.7109375" customWidth="1"/>
    <col min="23" max="24" width="2.28515625" customWidth="1"/>
    <col min="25" max="25" width="3.42578125" customWidth="1"/>
    <col min="26" max="26" width="3.85546875" customWidth="1"/>
    <col min="27" max="27" width="4" customWidth="1"/>
    <col min="28" max="29" width="3.85546875" customWidth="1"/>
    <col min="30" max="31" width="3.7109375" customWidth="1"/>
    <col min="32" max="32" width="4" customWidth="1"/>
    <col min="33" max="33" width="3.85546875" customWidth="1"/>
    <col min="34" max="37" width="3.28515625" customWidth="1"/>
    <col min="38" max="38" width="3.85546875" customWidth="1"/>
    <col min="39" max="39" width="3.28515625" customWidth="1"/>
    <col min="40" max="40" width="6" customWidth="1"/>
    <col min="41" max="41" width="4.7109375" customWidth="1"/>
    <col min="42" max="42" width="3.42578125" customWidth="1"/>
    <col min="43" max="43" width="3.28515625" customWidth="1"/>
    <col min="44" max="45" width="3.140625" customWidth="1"/>
    <col min="46" max="49" width="3.28515625" customWidth="1"/>
    <col min="50" max="61" width="2.7109375" customWidth="1"/>
    <col min="62" max="62" width="5.42578125" customWidth="1"/>
  </cols>
  <sheetData>
    <row r="1" spans="1:62" ht="15" x14ac:dyDescent="0.25">
      <c r="B1" s="2" t="s">
        <v>49</v>
      </c>
    </row>
    <row r="2" spans="1:62" ht="15.75" thickBot="1" x14ac:dyDescent="0.3">
      <c r="B2" s="2" t="s">
        <v>69</v>
      </c>
      <c r="C2" s="3" t="s">
        <v>125</v>
      </c>
      <c r="D2" s="3" t="s">
        <v>148</v>
      </c>
      <c r="I2" s="3"/>
      <c r="J2" s="3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</row>
    <row r="3" spans="1:62" ht="64.5" customHeight="1" x14ac:dyDescent="0.2">
      <c r="A3" s="392" t="s">
        <v>34</v>
      </c>
      <c r="B3" s="395" t="s">
        <v>0</v>
      </c>
      <c r="C3" s="398" t="s">
        <v>50</v>
      </c>
      <c r="D3" s="401" t="s">
        <v>51</v>
      </c>
      <c r="E3" s="20" t="s">
        <v>77</v>
      </c>
      <c r="F3" s="391" t="s">
        <v>35</v>
      </c>
      <c r="G3" s="391"/>
      <c r="H3" s="391"/>
      <c r="I3" s="21" t="s">
        <v>78</v>
      </c>
      <c r="J3" s="383" t="s">
        <v>36</v>
      </c>
      <c r="K3" s="383"/>
      <c r="L3" s="383"/>
      <c r="M3" s="383"/>
      <c r="N3" s="383" t="s">
        <v>37</v>
      </c>
      <c r="O3" s="383"/>
      <c r="P3" s="383"/>
      <c r="Q3" s="383"/>
      <c r="R3" s="290" t="s">
        <v>79</v>
      </c>
      <c r="S3" s="464" t="s">
        <v>38</v>
      </c>
      <c r="T3" s="465"/>
      <c r="U3" s="291" t="s">
        <v>48</v>
      </c>
      <c r="V3" s="292" t="s">
        <v>52</v>
      </c>
      <c r="W3" s="290" t="s">
        <v>80</v>
      </c>
      <c r="X3" s="463" t="s">
        <v>39</v>
      </c>
      <c r="Y3" s="463"/>
      <c r="Z3" s="463"/>
      <c r="AA3" s="463"/>
      <c r="AB3" s="463"/>
      <c r="AC3" s="290" t="s">
        <v>81</v>
      </c>
      <c r="AD3" s="463" t="s">
        <v>40</v>
      </c>
      <c r="AE3" s="463"/>
      <c r="AF3" s="463"/>
      <c r="AG3" s="290" t="s">
        <v>88</v>
      </c>
      <c r="AH3" s="466" t="s">
        <v>41</v>
      </c>
      <c r="AI3" s="467"/>
      <c r="AJ3" s="467"/>
      <c r="AK3" s="468"/>
      <c r="AL3" s="290" t="s">
        <v>53</v>
      </c>
      <c r="AM3" s="287" t="s">
        <v>42</v>
      </c>
      <c r="AN3" s="291" t="s">
        <v>48</v>
      </c>
      <c r="AO3" s="5" t="s">
        <v>52</v>
      </c>
      <c r="AP3" s="94" t="s">
        <v>42</v>
      </c>
      <c r="AQ3" s="4" t="s">
        <v>54</v>
      </c>
      <c r="AR3" s="383" t="s">
        <v>43</v>
      </c>
      <c r="AS3" s="383"/>
      <c r="AT3" s="383"/>
      <c r="AU3" s="383"/>
      <c r="AV3" s="4" t="s">
        <v>55</v>
      </c>
      <c r="AW3" s="383" t="s">
        <v>44</v>
      </c>
      <c r="AX3" s="383"/>
      <c r="AY3" s="383"/>
      <c r="AZ3" s="4" t="s">
        <v>56</v>
      </c>
      <c r="BA3" s="383" t="s">
        <v>45</v>
      </c>
      <c r="BB3" s="383"/>
      <c r="BC3" s="383"/>
      <c r="BD3" s="383"/>
      <c r="BE3" s="383" t="s">
        <v>46</v>
      </c>
      <c r="BF3" s="383"/>
      <c r="BG3" s="383"/>
      <c r="BH3" s="383"/>
      <c r="BI3" s="36" t="s">
        <v>57</v>
      </c>
      <c r="BJ3" s="377" t="s">
        <v>58</v>
      </c>
    </row>
    <row r="4" spans="1:62" x14ac:dyDescent="0.2">
      <c r="A4" s="393"/>
      <c r="B4" s="396"/>
      <c r="C4" s="399"/>
      <c r="D4" s="402"/>
      <c r="E4" s="461" t="s">
        <v>59</v>
      </c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2"/>
      <c r="BJ4" s="378"/>
    </row>
    <row r="5" spans="1:62" x14ac:dyDescent="0.2">
      <c r="A5" s="393"/>
      <c r="B5" s="396"/>
      <c r="C5" s="399"/>
      <c r="D5" s="402"/>
      <c r="E5" s="6">
        <v>35</v>
      </c>
      <c r="F5" s="22">
        <v>36</v>
      </c>
      <c r="G5" s="22">
        <v>37</v>
      </c>
      <c r="H5" s="22">
        <v>38</v>
      </c>
      <c r="I5" s="22">
        <v>39</v>
      </c>
      <c r="J5" s="22">
        <v>40</v>
      </c>
      <c r="K5" s="22">
        <v>41</v>
      </c>
      <c r="L5" s="22">
        <v>42</v>
      </c>
      <c r="M5" s="22">
        <v>43</v>
      </c>
      <c r="N5" s="22">
        <v>44</v>
      </c>
      <c r="O5" s="22">
        <v>45</v>
      </c>
      <c r="P5" s="22">
        <v>46</v>
      </c>
      <c r="Q5" s="22">
        <v>47</v>
      </c>
      <c r="R5" s="22">
        <v>48</v>
      </c>
      <c r="S5" s="23">
        <v>49</v>
      </c>
      <c r="T5" s="22">
        <v>50</v>
      </c>
      <c r="U5" s="242">
        <v>51</v>
      </c>
      <c r="V5" s="7"/>
      <c r="W5" s="156">
        <v>52</v>
      </c>
      <c r="X5" s="23">
        <v>1</v>
      </c>
      <c r="Y5" s="471">
        <v>2</v>
      </c>
      <c r="Z5" s="472"/>
      <c r="AA5" s="22">
        <v>3</v>
      </c>
      <c r="AB5" s="22">
        <v>4</v>
      </c>
      <c r="AC5" s="22">
        <v>5</v>
      </c>
      <c r="AD5" s="22">
        <v>6</v>
      </c>
      <c r="AE5" s="22">
        <v>7</v>
      </c>
      <c r="AF5" s="22">
        <v>8</v>
      </c>
      <c r="AG5" s="22">
        <v>9</v>
      </c>
      <c r="AH5" s="22">
        <v>10</v>
      </c>
      <c r="AI5" s="23">
        <v>11</v>
      </c>
      <c r="AJ5" s="23">
        <v>12</v>
      </c>
      <c r="AK5" s="288">
        <v>13</v>
      </c>
      <c r="AL5" s="293">
        <v>14</v>
      </c>
      <c r="AM5" s="22">
        <v>15</v>
      </c>
      <c r="AN5" s="22">
        <v>15</v>
      </c>
      <c r="AO5" s="7"/>
      <c r="AP5" s="22">
        <v>16</v>
      </c>
      <c r="AQ5" s="22">
        <v>17</v>
      </c>
      <c r="AR5" s="22">
        <v>18</v>
      </c>
      <c r="AS5" s="22">
        <v>19</v>
      </c>
      <c r="AT5" s="22">
        <v>20</v>
      </c>
      <c r="AU5" s="22">
        <v>21</v>
      </c>
      <c r="AV5" s="22">
        <v>22</v>
      </c>
      <c r="AW5" s="22">
        <v>23</v>
      </c>
      <c r="AX5" s="22">
        <v>24</v>
      </c>
      <c r="AY5" s="22">
        <v>25</v>
      </c>
      <c r="AZ5" s="22">
        <v>26</v>
      </c>
      <c r="BA5" s="22">
        <v>27</v>
      </c>
      <c r="BB5" s="22">
        <v>28</v>
      </c>
      <c r="BC5" s="22">
        <v>29</v>
      </c>
      <c r="BD5" s="22">
        <v>30</v>
      </c>
      <c r="BE5" s="22">
        <v>31</v>
      </c>
      <c r="BF5" s="22">
        <v>32</v>
      </c>
      <c r="BG5" s="22">
        <v>33</v>
      </c>
      <c r="BH5" s="22">
        <v>34</v>
      </c>
      <c r="BI5" s="23">
        <v>35</v>
      </c>
      <c r="BJ5" s="378"/>
    </row>
    <row r="6" spans="1:62" x14ac:dyDescent="0.2">
      <c r="A6" s="393"/>
      <c r="B6" s="396"/>
      <c r="C6" s="399"/>
      <c r="D6" s="402"/>
      <c r="E6" s="380" t="s">
        <v>60</v>
      </c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1"/>
      <c r="AN6" s="381"/>
      <c r="AO6" s="381"/>
      <c r="AP6" s="381"/>
      <c r="AQ6" s="381"/>
      <c r="AR6" s="381"/>
      <c r="AS6" s="381"/>
      <c r="AT6" s="381"/>
      <c r="AU6" s="381"/>
      <c r="AV6" s="381"/>
      <c r="AW6" s="381"/>
      <c r="AX6" s="381"/>
      <c r="AY6" s="381"/>
      <c r="AZ6" s="381"/>
      <c r="BA6" s="381"/>
      <c r="BB6" s="381"/>
      <c r="BC6" s="381"/>
      <c r="BD6" s="381"/>
      <c r="BE6" s="381"/>
      <c r="BF6" s="381"/>
      <c r="BG6" s="381"/>
      <c r="BH6" s="381"/>
      <c r="BI6" s="462"/>
      <c r="BJ6" s="378"/>
    </row>
    <row r="7" spans="1:62" ht="13.5" thickBot="1" x14ac:dyDescent="0.25">
      <c r="A7" s="394"/>
      <c r="B7" s="397"/>
      <c r="C7" s="400"/>
      <c r="D7" s="403"/>
      <c r="E7" s="144">
        <v>1</v>
      </c>
      <c r="F7" s="145">
        <v>2</v>
      </c>
      <c r="G7" s="145">
        <v>3</v>
      </c>
      <c r="H7" s="145">
        <v>4</v>
      </c>
      <c r="I7" s="145">
        <v>5</v>
      </c>
      <c r="J7" s="145">
        <v>6</v>
      </c>
      <c r="K7" s="145">
        <v>7</v>
      </c>
      <c r="L7" s="145">
        <v>8</v>
      </c>
      <c r="M7" s="145">
        <v>9</v>
      </c>
      <c r="N7" s="145">
        <v>10</v>
      </c>
      <c r="O7" s="145">
        <v>11</v>
      </c>
      <c r="P7" s="145">
        <v>12</v>
      </c>
      <c r="Q7" s="145">
        <v>13</v>
      </c>
      <c r="R7" s="146">
        <v>14</v>
      </c>
      <c r="S7" s="38">
        <v>15</v>
      </c>
      <c r="T7" s="8">
        <v>16</v>
      </c>
      <c r="U7" s="38">
        <v>17</v>
      </c>
      <c r="V7" s="37"/>
      <c r="W7" s="166">
        <v>18</v>
      </c>
      <c r="X7" s="157">
        <v>19</v>
      </c>
      <c r="Y7" s="469">
        <v>20</v>
      </c>
      <c r="Z7" s="470"/>
      <c r="AA7" s="145">
        <v>21</v>
      </c>
      <c r="AB7" s="145">
        <v>22</v>
      </c>
      <c r="AC7" s="145">
        <v>23</v>
      </c>
      <c r="AD7" s="145">
        <v>24</v>
      </c>
      <c r="AE7" s="145">
        <v>25</v>
      </c>
      <c r="AF7" s="145">
        <v>26</v>
      </c>
      <c r="AG7" s="145">
        <v>27</v>
      </c>
      <c r="AH7" s="146">
        <v>28</v>
      </c>
      <c r="AI7" s="38">
        <v>29</v>
      </c>
      <c r="AJ7" s="38">
        <v>30</v>
      </c>
      <c r="AK7" s="289">
        <v>31</v>
      </c>
      <c r="AL7" s="293">
        <v>32</v>
      </c>
      <c r="AM7" s="145">
        <v>33</v>
      </c>
      <c r="AN7" s="145">
        <v>33</v>
      </c>
      <c r="AO7" s="37"/>
      <c r="AP7" s="145">
        <v>34</v>
      </c>
      <c r="AQ7" s="145">
        <v>35</v>
      </c>
      <c r="AR7" s="145">
        <v>36</v>
      </c>
      <c r="AS7" s="145">
        <v>37</v>
      </c>
      <c r="AT7" s="145">
        <v>38</v>
      </c>
      <c r="AU7" s="145">
        <v>39</v>
      </c>
      <c r="AV7" s="145">
        <v>40</v>
      </c>
      <c r="AW7" s="145">
        <v>41</v>
      </c>
      <c r="AX7" s="145">
        <v>42</v>
      </c>
      <c r="AY7" s="145">
        <v>43</v>
      </c>
      <c r="AZ7" s="145">
        <v>44</v>
      </c>
      <c r="BA7" s="145">
        <v>45</v>
      </c>
      <c r="BB7" s="145">
        <v>46</v>
      </c>
      <c r="BC7" s="145">
        <v>47</v>
      </c>
      <c r="BD7" s="145">
        <v>48</v>
      </c>
      <c r="BE7" s="145">
        <v>49</v>
      </c>
      <c r="BF7" s="145">
        <v>50</v>
      </c>
      <c r="BG7" s="145">
        <v>51</v>
      </c>
      <c r="BH7" s="145">
        <v>52</v>
      </c>
      <c r="BI7" s="146">
        <v>53</v>
      </c>
      <c r="BJ7" s="379"/>
    </row>
    <row r="8" spans="1:62" x14ac:dyDescent="0.2">
      <c r="A8" s="366"/>
      <c r="B8" s="459" t="s">
        <v>3</v>
      </c>
      <c r="C8" s="453" t="s">
        <v>2</v>
      </c>
      <c r="D8" s="14" t="s">
        <v>61</v>
      </c>
      <c r="E8" s="95">
        <f>SUM(E10,E18)</f>
        <v>32</v>
      </c>
      <c r="F8" s="95">
        <f t="shared" ref="F8:Q8" si="0">SUM(F10,F18)</f>
        <v>36</v>
      </c>
      <c r="G8" s="95">
        <f t="shared" si="0"/>
        <v>34</v>
      </c>
      <c r="H8" s="95">
        <f t="shared" si="0"/>
        <v>36</v>
      </c>
      <c r="I8" s="95">
        <f t="shared" si="0"/>
        <v>34</v>
      </c>
      <c r="J8" s="95">
        <f t="shared" si="0"/>
        <v>36</v>
      </c>
      <c r="K8" s="95">
        <f t="shared" si="0"/>
        <v>34</v>
      </c>
      <c r="L8" s="95">
        <f t="shared" si="0"/>
        <v>36</v>
      </c>
      <c r="M8" s="95">
        <f t="shared" si="0"/>
        <v>38</v>
      </c>
      <c r="N8" s="95">
        <f t="shared" si="0"/>
        <v>36</v>
      </c>
      <c r="O8" s="95">
        <f t="shared" si="0"/>
        <v>36</v>
      </c>
      <c r="P8" s="95">
        <f t="shared" si="0"/>
        <v>32</v>
      </c>
      <c r="Q8" s="95">
        <f t="shared" si="0"/>
        <v>36</v>
      </c>
      <c r="R8" s="96">
        <f>R18</f>
        <v>36</v>
      </c>
      <c r="S8" s="45">
        <f>S18</f>
        <v>36</v>
      </c>
      <c r="T8" s="96">
        <f>T18</f>
        <v>36</v>
      </c>
      <c r="U8" s="96"/>
      <c r="V8" s="46">
        <f t="shared" ref="V8:V19" si="1">SUM(E8:U8)</f>
        <v>564</v>
      </c>
      <c r="W8" s="9"/>
      <c r="X8" s="9"/>
      <c r="Y8" s="95">
        <f>SUM(Y10,Y18)</f>
        <v>36</v>
      </c>
      <c r="Z8" s="95">
        <f>SUM(Z10,Z18)</f>
        <v>36</v>
      </c>
      <c r="AA8" s="95">
        <f t="shared" ref="AA8:AM8" si="2">SUM(AA10,AA18)</f>
        <v>34</v>
      </c>
      <c r="AB8" s="95">
        <f t="shared" si="2"/>
        <v>34</v>
      </c>
      <c r="AC8" s="95">
        <f t="shared" si="2"/>
        <v>36</v>
      </c>
      <c r="AD8" s="95">
        <f t="shared" si="2"/>
        <v>36</v>
      </c>
      <c r="AE8" s="95">
        <f t="shared" si="2"/>
        <v>36</v>
      </c>
      <c r="AF8" s="95">
        <f t="shared" si="2"/>
        <v>34</v>
      </c>
      <c r="AG8" s="95">
        <f t="shared" si="2"/>
        <v>34</v>
      </c>
      <c r="AH8" s="95">
        <f t="shared" si="2"/>
        <v>34</v>
      </c>
      <c r="AI8" s="95">
        <f t="shared" si="2"/>
        <v>36</v>
      </c>
      <c r="AJ8" s="95">
        <f t="shared" si="2"/>
        <v>36</v>
      </c>
      <c r="AK8" s="95">
        <f t="shared" si="2"/>
        <v>36</v>
      </c>
      <c r="AL8" s="95">
        <f t="shared" si="2"/>
        <v>34</v>
      </c>
      <c r="AM8" s="95">
        <f t="shared" si="2"/>
        <v>34</v>
      </c>
      <c r="AN8" s="179"/>
      <c r="AO8" s="112">
        <f t="shared" ref="AO8:AO44" si="3">SUM(Z8:AM8,AP8:AW8)</f>
        <v>778</v>
      </c>
      <c r="AP8" s="9">
        <f>SUM(AP10,AP18)</f>
        <v>36</v>
      </c>
      <c r="AQ8" s="9">
        <f t="shared" ref="AQ8:AW8" si="4">SUM(AQ10,AQ18)</f>
        <v>36</v>
      </c>
      <c r="AR8" s="9">
        <f t="shared" si="4"/>
        <v>36</v>
      </c>
      <c r="AS8" s="9">
        <f t="shared" si="4"/>
        <v>36</v>
      </c>
      <c r="AT8" s="9">
        <f t="shared" si="4"/>
        <v>36</v>
      </c>
      <c r="AU8" s="9">
        <f t="shared" si="4"/>
        <v>36</v>
      </c>
      <c r="AV8" s="9">
        <f t="shared" si="4"/>
        <v>36</v>
      </c>
      <c r="AW8" s="9">
        <f t="shared" si="4"/>
        <v>36</v>
      </c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7"/>
      <c r="BJ8" s="98">
        <f t="shared" ref="BJ8:BJ58" si="5">SUM(V8,AO8)</f>
        <v>1342</v>
      </c>
    </row>
    <row r="9" spans="1:62" x14ac:dyDescent="0.2">
      <c r="A9" s="366"/>
      <c r="B9" s="460"/>
      <c r="C9" s="454"/>
      <c r="D9" s="150" t="s">
        <v>62</v>
      </c>
      <c r="E9" s="41">
        <f>SUM(E11,E19)</f>
        <v>4</v>
      </c>
      <c r="F9" s="41">
        <f t="shared" ref="F9:P9" si="6">SUM(F11,F19)</f>
        <v>0</v>
      </c>
      <c r="G9" s="41">
        <f t="shared" si="6"/>
        <v>2</v>
      </c>
      <c r="H9" s="41">
        <f t="shared" si="6"/>
        <v>0</v>
      </c>
      <c r="I9" s="41">
        <f t="shared" si="6"/>
        <v>2</v>
      </c>
      <c r="J9" s="41">
        <f t="shared" si="6"/>
        <v>0</v>
      </c>
      <c r="K9" s="41">
        <f t="shared" si="6"/>
        <v>2</v>
      </c>
      <c r="L9" s="41">
        <f t="shared" si="6"/>
        <v>0</v>
      </c>
      <c r="M9" s="41">
        <f t="shared" si="6"/>
        <v>0</v>
      </c>
      <c r="N9" s="41">
        <f t="shared" si="6"/>
        <v>0</v>
      </c>
      <c r="O9" s="41">
        <f t="shared" si="6"/>
        <v>0</v>
      </c>
      <c r="P9" s="41">
        <f t="shared" si="6"/>
        <v>2</v>
      </c>
      <c r="Q9" s="41"/>
      <c r="R9" s="41"/>
      <c r="S9" s="152"/>
      <c r="T9" s="42"/>
      <c r="U9" s="152"/>
      <c r="V9" s="49">
        <f t="shared" si="1"/>
        <v>12</v>
      </c>
      <c r="W9" s="9"/>
      <c r="X9" s="9"/>
      <c r="Y9" s="41">
        <f t="shared" ref="Y9" si="7">SUM(Y11,Y19)</f>
        <v>0</v>
      </c>
      <c r="Z9" s="41">
        <f t="shared" ref="Z9:AM9" si="8">SUM(Z11,Z19)</f>
        <v>0</v>
      </c>
      <c r="AA9" s="41">
        <f t="shared" si="8"/>
        <v>2</v>
      </c>
      <c r="AB9" s="41">
        <f t="shared" si="8"/>
        <v>2</v>
      </c>
      <c r="AC9" s="41">
        <f t="shared" si="8"/>
        <v>0</v>
      </c>
      <c r="AD9" s="41">
        <f t="shared" si="8"/>
        <v>0</v>
      </c>
      <c r="AE9" s="41">
        <f t="shared" si="8"/>
        <v>0</v>
      </c>
      <c r="AF9" s="41">
        <f t="shared" si="8"/>
        <v>2</v>
      </c>
      <c r="AG9" s="41">
        <f t="shared" si="8"/>
        <v>2</v>
      </c>
      <c r="AH9" s="41">
        <f t="shared" si="8"/>
        <v>2</v>
      </c>
      <c r="AI9" s="41">
        <f t="shared" si="8"/>
        <v>0</v>
      </c>
      <c r="AJ9" s="41">
        <f t="shared" si="8"/>
        <v>0</v>
      </c>
      <c r="AK9" s="41">
        <f t="shared" si="8"/>
        <v>0</v>
      </c>
      <c r="AL9" s="41">
        <f t="shared" si="8"/>
        <v>2</v>
      </c>
      <c r="AM9" s="41">
        <f t="shared" si="8"/>
        <v>2</v>
      </c>
      <c r="AN9" s="41"/>
      <c r="AO9" s="112">
        <f t="shared" si="3"/>
        <v>14</v>
      </c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7"/>
      <c r="BJ9" s="99">
        <f t="shared" si="5"/>
        <v>26</v>
      </c>
    </row>
    <row r="10" spans="1:62" x14ac:dyDescent="0.2">
      <c r="A10" s="366"/>
      <c r="B10" s="455" t="s">
        <v>3</v>
      </c>
      <c r="C10" s="457" t="s">
        <v>4</v>
      </c>
      <c r="D10" s="15" t="s">
        <v>61</v>
      </c>
      <c r="E10" s="103">
        <f>SUM(E12,E16,E14)</f>
        <v>2</v>
      </c>
      <c r="F10" s="103">
        <f t="shared" ref="F10:P10" si="9">SUM(F12,F16,F14)</f>
        <v>4</v>
      </c>
      <c r="G10" s="103">
        <f t="shared" si="9"/>
        <v>4</v>
      </c>
      <c r="H10" s="103">
        <f t="shared" si="9"/>
        <v>4</v>
      </c>
      <c r="I10" s="103">
        <f t="shared" si="9"/>
        <v>2</v>
      </c>
      <c r="J10" s="103">
        <f t="shared" si="9"/>
        <v>4</v>
      </c>
      <c r="K10" s="103">
        <f t="shared" si="9"/>
        <v>4</v>
      </c>
      <c r="L10" s="103">
        <f t="shared" si="9"/>
        <v>4</v>
      </c>
      <c r="M10" s="103">
        <f t="shared" si="9"/>
        <v>6</v>
      </c>
      <c r="N10" s="103">
        <f t="shared" si="9"/>
        <v>4</v>
      </c>
      <c r="O10" s="103">
        <f t="shared" si="9"/>
        <v>6</v>
      </c>
      <c r="P10" s="103">
        <f t="shared" si="9"/>
        <v>6</v>
      </c>
      <c r="Q10" s="103"/>
      <c r="R10" s="103"/>
      <c r="S10" s="103"/>
      <c r="T10" s="103"/>
      <c r="U10" s="72"/>
      <c r="V10" s="46">
        <f t="shared" si="1"/>
        <v>50</v>
      </c>
      <c r="W10" s="16"/>
      <c r="X10" s="16"/>
      <c r="Y10" s="103">
        <f>SUM(Y12,Y16,Y14)</f>
        <v>10</v>
      </c>
      <c r="Z10" s="103">
        <f>SUM(Z12,Z16,Z14)</f>
        <v>12</v>
      </c>
      <c r="AA10" s="103">
        <f t="shared" ref="AA10:AM10" si="10">SUM(AA12,AA16,AA14)</f>
        <v>10</v>
      </c>
      <c r="AB10" s="103">
        <f t="shared" si="10"/>
        <v>12</v>
      </c>
      <c r="AC10" s="103">
        <f t="shared" si="10"/>
        <v>12</v>
      </c>
      <c r="AD10" s="103">
        <f t="shared" si="10"/>
        <v>12</v>
      </c>
      <c r="AE10" s="103">
        <f t="shared" si="10"/>
        <v>10</v>
      </c>
      <c r="AF10" s="103">
        <f t="shared" si="10"/>
        <v>10</v>
      </c>
      <c r="AG10" s="103">
        <f t="shared" si="10"/>
        <v>10</v>
      </c>
      <c r="AH10" s="103">
        <f t="shared" si="10"/>
        <v>10</v>
      </c>
      <c r="AI10" s="103">
        <f t="shared" si="10"/>
        <v>10</v>
      </c>
      <c r="AJ10" s="103">
        <f t="shared" si="10"/>
        <v>10</v>
      </c>
      <c r="AK10" s="103">
        <f t="shared" si="10"/>
        <v>12</v>
      </c>
      <c r="AL10" s="103">
        <f t="shared" si="10"/>
        <v>10</v>
      </c>
      <c r="AM10" s="103">
        <f t="shared" si="10"/>
        <v>10</v>
      </c>
      <c r="AN10" s="103"/>
      <c r="AO10" s="112">
        <f t="shared" si="3"/>
        <v>150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04"/>
      <c r="BJ10" s="98">
        <f t="shared" si="5"/>
        <v>200</v>
      </c>
    </row>
    <row r="11" spans="1:62" x14ac:dyDescent="0.2">
      <c r="A11" s="366"/>
      <c r="B11" s="456"/>
      <c r="C11" s="458"/>
      <c r="D11" s="151" t="s">
        <v>62</v>
      </c>
      <c r="E11" s="149">
        <f>SUM(E13,E17,E15)</f>
        <v>1</v>
      </c>
      <c r="F11" s="149">
        <f t="shared" ref="F11:P11" si="11">SUM(F13,F17,F15)</f>
        <v>0</v>
      </c>
      <c r="G11" s="149">
        <f t="shared" si="11"/>
        <v>0</v>
      </c>
      <c r="H11" s="149">
        <f t="shared" si="11"/>
        <v>0</v>
      </c>
      <c r="I11" s="149">
        <f t="shared" si="11"/>
        <v>0</v>
      </c>
      <c r="J11" s="149">
        <f t="shared" si="11"/>
        <v>0</v>
      </c>
      <c r="K11" s="149">
        <f t="shared" si="11"/>
        <v>0</v>
      </c>
      <c r="L11" s="149">
        <f t="shared" si="11"/>
        <v>0</v>
      </c>
      <c r="M11" s="149">
        <f t="shared" si="11"/>
        <v>0</v>
      </c>
      <c r="N11" s="149">
        <f t="shared" si="11"/>
        <v>0</v>
      </c>
      <c r="O11" s="149">
        <f t="shared" si="11"/>
        <v>0</v>
      </c>
      <c r="P11" s="149">
        <f t="shared" si="11"/>
        <v>1</v>
      </c>
      <c r="Q11" s="149"/>
      <c r="R11" s="149"/>
      <c r="S11" s="149"/>
      <c r="T11" s="149"/>
      <c r="U11" s="153"/>
      <c r="V11" s="49">
        <f t="shared" si="1"/>
        <v>2</v>
      </c>
      <c r="W11" s="16"/>
      <c r="X11" s="16"/>
      <c r="Y11" s="71">
        <f>SUM(Y13,Y17,Y15)</f>
        <v>0</v>
      </c>
      <c r="Z11" s="71">
        <f>SUM(Z13,Z17,Z15)</f>
        <v>0</v>
      </c>
      <c r="AA11" s="71">
        <f t="shared" ref="AA11:AM11" si="12">SUM(AA13,AA17,AA15)</f>
        <v>0</v>
      </c>
      <c r="AB11" s="71">
        <f t="shared" si="12"/>
        <v>0</v>
      </c>
      <c r="AC11" s="71">
        <f t="shared" si="12"/>
        <v>0</v>
      </c>
      <c r="AD11" s="71">
        <f t="shared" si="12"/>
        <v>0</v>
      </c>
      <c r="AE11" s="71">
        <f t="shared" si="12"/>
        <v>0</v>
      </c>
      <c r="AF11" s="71">
        <f t="shared" si="12"/>
        <v>2</v>
      </c>
      <c r="AG11" s="71">
        <f t="shared" si="12"/>
        <v>1</v>
      </c>
      <c r="AH11" s="71">
        <f t="shared" si="12"/>
        <v>0</v>
      </c>
      <c r="AI11" s="71">
        <f t="shared" si="12"/>
        <v>0</v>
      </c>
      <c r="AJ11" s="71">
        <f t="shared" si="12"/>
        <v>0</v>
      </c>
      <c r="AK11" s="71">
        <f t="shared" si="12"/>
        <v>0</v>
      </c>
      <c r="AL11" s="71">
        <f t="shared" si="12"/>
        <v>0</v>
      </c>
      <c r="AM11" s="71">
        <f t="shared" si="12"/>
        <v>0</v>
      </c>
      <c r="AN11" s="71"/>
      <c r="AO11" s="112">
        <f t="shared" si="3"/>
        <v>3</v>
      </c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04"/>
      <c r="BJ11" s="99">
        <f t="shared" si="5"/>
        <v>5</v>
      </c>
    </row>
    <row r="12" spans="1:62" ht="16.5" customHeight="1" x14ac:dyDescent="0.2">
      <c r="A12" s="366"/>
      <c r="B12" s="436" t="s">
        <v>89</v>
      </c>
      <c r="C12" s="417" t="s">
        <v>149</v>
      </c>
      <c r="D12" s="10" t="s">
        <v>61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100"/>
      <c r="R12" s="100"/>
      <c r="S12" s="100"/>
      <c r="T12" s="100"/>
      <c r="U12" s="45"/>
      <c r="V12" s="46">
        <f t="shared" si="1"/>
        <v>0</v>
      </c>
      <c r="W12" s="16"/>
      <c r="X12" s="16"/>
      <c r="Y12" s="259">
        <v>4</v>
      </c>
      <c r="Z12" s="44">
        <v>4</v>
      </c>
      <c r="AA12" s="44">
        <v>4</v>
      </c>
      <c r="AB12" s="44">
        <v>4</v>
      </c>
      <c r="AC12" s="44">
        <v>6</v>
      </c>
      <c r="AD12" s="44">
        <v>4</v>
      </c>
      <c r="AE12" s="44">
        <v>6</v>
      </c>
      <c r="AF12" s="44">
        <v>4</v>
      </c>
      <c r="AG12" s="275">
        <v>6</v>
      </c>
      <c r="AH12" s="275">
        <v>4</v>
      </c>
      <c r="AI12" s="275">
        <v>6</v>
      </c>
      <c r="AJ12" s="275">
        <v>4</v>
      </c>
      <c r="AK12" s="275">
        <v>6</v>
      </c>
      <c r="AL12" s="297">
        <v>4</v>
      </c>
      <c r="AM12" s="275">
        <v>6</v>
      </c>
      <c r="AN12" s="45" t="s">
        <v>29</v>
      </c>
      <c r="AO12" s="112">
        <f t="shared" si="3"/>
        <v>68</v>
      </c>
      <c r="AP12" s="147"/>
      <c r="AQ12" s="147"/>
      <c r="AR12" s="147"/>
      <c r="AS12" s="147"/>
      <c r="AT12" s="147"/>
      <c r="AU12" s="147"/>
      <c r="AV12" s="147"/>
      <c r="AW12" s="147"/>
      <c r="AX12" s="101"/>
      <c r="AY12" s="101"/>
      <c r="AZ12" s="12"/>
      <c r="BA12" s="12"/>
      <c r="BB12" s="12"/>
      <c r="BC12" s="12"/>
      <c r="BD12" s="12"/>
      <c r="BE12" s="12"/>
      <c r="BF12" s="12"/>
      <c r="BG12" s="12"/>
      <c r="BH12" s="12"/>
      <c r="BI12" s="102"/>
      <c r="BJ12" s="98">
        <f t="shared" si="5"/>
        <v>68</v>
      </c>
    </row>
    <row r="13" spans="1:62" ht="14.25" customHeight="1" x14ac:dyDescent="0.2">
      <c r="A13" s="366"/>
      <c r="B13" s="437"/>
      <c r="C13" s="418"/>
      <c r="D13" s="13" t="s">
        <v>62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100"/>
      <c r="R13" s="100"/>
      <c r="S13" s="100"/>
      <c r="T13" s="100"/>
      <c r="U13" s="45"/>
      <c r="V13" s="49">
        <f t="shared" si="1"/>
        <v>0</v>
      </c>
      <c r="W13" s="16"/>
      <c r="X13" s="16"/>
      <c r="Y13" s="281"/>
      <c r="Z13" s="44"/>
      <c r="AA13" s="44"/>
      <c r="AB13" s="44"/>
      <c r="AC13" s="44"/>
      <c r="AD13" s="44"/>
      <c r="AE13" s="44"/>
      <c r="AF13" s="44"/>
      <c r="AG13" s="300">
        <v>1</v>
      </c>
      <c r="AH13" s="275"/>
      <c r="AI13" s="275"/>
      <c r="AJ13" s="275"/>
      <c r="AK13" s="275"/>
      <c r="AL13" s="297"/>
      <c r="AM13" s="275"/>
      <c r="AN13" s="45"/>
      <c r="AO13" s="112">
        <f t="shared" si="3"/>
        <v>1</v>
      </c>
      <c r="AP13" s="147"/>
      <c r="AQ13" s="147"/>
      <c r="AR13" s="147"/>
      <c r="AS13" s="147"/>
      <c r="AT13" s="147"/>
      <c r="AU13" s="147"/>
      <c r="AV13" s="147"/>
      <c r="AW13" s="147"/>
      <c r="AX13" s="101"/>
      <c r="AY13" s="101"/>
      <c r="AZ13" s="12"/>
      <c r="BA13" s="12"/>
      <c r="BB13" s="12"/>
      <c r="BC13" s="12"/>
      <c r="BD13" s="12"/>
      <c r="BE13" s="12"/>
      <c r="BF13" s="12"/>
      <c r="BG13" s="12"/>
      <c r="BH13" s="12"/>
      <c r="BI13" s="102"/>
      <c r="BJ13" s="99">
        <f t="shared" si="5"/>
        <v>1</v>
      </c>
    </row>
    <row r="14" spans="1:62" ht="14.25" customHeight="1" x14ac:dyDescent="0.2">
      <c r="A14" s="366"/>
      <c r="B14" s="424" t="s">
        <v>8</v>
      </c>
      <c r="C14" s="426" t="s">
        <v>129</v>
      </c>
      <c r="D14" s="10" t="s">
        <v>61</v>
      </c>
      <c r="E14" s="295">
        <v>2</v>
      </c>
      <c r="F14" s="295">
        <v>2</v>
      </c>
      <c r="G14" s="295">
        <v>2</v>
      </c>
      <c r="H14" s="295">
        <v>2</v>
      </c>
      <c r="I14" s="295">
        <v>2</v>
      </c>
      <c r="J14" s="295">
        <v>2</v>
      </c>
      <c r="K14" s="295">
        <v>2</v>
      </c>
      <c r="L14" s="295">
        <v>2</v>
      </c>
      <c r="M14" s="295">
        <v>4</v>
      </c>
      <c r="N14" s="295">
        <v>2</v>
      </c>
      <c r="O14" s="295">
        <v>4</v>
      </c>
      <c r="P14" s="295">
        <v>4</v>
      </c>
      <c r="Q14" s="100"/>
      <c r="R14" s="100"/>
      <c r="S14" s="100"/>
      <c r="T14" s="100"/>
      <c r="U14" s="45" t="s">
        <v>119</v>
      </c>
      <c r="V14" s="46">
        <f t="shared" si="1"/>
        <v>30</v>
      </c>
      <c r="W14" s="16"/>
      <c r="X14" s="16"/>
      <c r="Y14" s="281">
        <v>4</v>
      </c>
      <c r="Z14" s="44">
        <v>4</v>
      </c>
      <c r="AA14" s="44">
        <v>4</v>
      </c>
      <c r="AB14" s="44">
        <v>4</v>
      </c>
      <c r="AC14" s="44">
        <v>4</v>
      </c>
      <c r="AD14" s="44">
        <v>4</v>
      </c>
      <c r="AE14" s="44">
        <v>2</v>
      </c>
      <c r="AF14" s="44">
        <v>4</v>
      </c>
      <c r="AG14" s="275">
        <v>2</v>
      </c>
      <c r="AH14" s="275">
        <v>4</v>
      </c>
      <c r="AI14" s="275">
        <v>2</v>
      </c>
      <c r="AJ14" s="275">
        <v>4</v>
      </c>
      <c r="AK14" s="275">
        <v>2</v>
      </c>
      <c r="AL14" s="297">
        <v>4</v>
      </c>
      <c r="AM14" s="275">
        <v>2</v>
      </c>
      <c r="AN14" s="45" t="s">
        <v>30</v>
      </c>
      <c r="AO14" s="112">
        <f t="shared" si="3"/>
        <v>46</v>
      </c>
      <c r="AP14" s="147"/>
      <c r="AQ14" s="147"/>
      <c r="AR14" s="147"/>
      <c r="AS14" s="147"/>
      <c r="AT14" s="147"/>
      <c r="AU14" s="147"/>
      <c r="AV14" s="147"/>
      <c r="AW14" s="147"/>
      <c r="AX14" s="101"/>
      <c r="AY14" s="101"/>
      <c r="AZ14" s="12"/>
      <c r="BA14" s="12"/>
      <c r="BB14" s="12"/>
      <c r="BC14" s="12"/>
      <c r="BD14" s="12"/>
      <c r="BE14" s="12"/>
      <c r="BF14" s="12"/>
      <c r="BG14" s="12"/>
      <c r="BH14" s="12"/>
      <c r="BI14" s="102"/>
      <c r="BJ14" s="98">
        <f t="shared" si="5"/>
        <v>76</v>
      </c>
    </row>
    <row r="15" spans="1:62" ht="14.25" customHeight="1" x14ac:dyDescent="0.2">
      <c r="A15" s="366"/>
      <c r="B15" s="425"/>
      <c r="C15" s="427"/>
      <c r="D15" s="13" t="s">
        <v>62</v>
      </c>
      <c r="E15" s="29">
        <v>1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100"/>
      <c r="R15" s="100"/>
      <c r="S15" s="100"/>
      <c r="T15" s="100"/>
      <c r="U15" s="45"/>
      <c r="V15" s="49">
        <f t="shared" si="1"/>
        <v>1</v>
      </c>
      <c r="W15" s="16"/>
      <c r="X15" s="16"/>
      <c r="Y15" s="281"/>
      <c r="Z15" s="273"/>
      <c r="AA15" s="44"/>
      <c r="AB15" s="44"/>
      <c r="AC15" s="44"/>
      <c r="AD15" s="44"/>
      <c r="AE15" s="44"/>
      <c r="AF15" s="273">
        <v>1</v>
      </c>
      <c r="AG15" s="275"/>
      <c r="AH15" s="275"/>
      <c r="AI15" s="275"/>
      <c r="AJ15" s="275"/>
      <c r="AK15" s="275"/>
      <c r="AL15" s="297"/>
      <c r="AM15" s="275"/>
      <c r="AN15" s="45"/>
      <c r="AO15" s="112">
        <f t="shared" si="3"/>
        <v>1</v>
      </c>
      <c r="AP15" s="147"/>
      <c r="AQ15" s="147"/>
      <c r="AR15" s="147"/>
      <c r="AS15" s="147"/>
      <c r="AT15" s="147"/>
      <c r="AU15" s="147"/>
      <c r="AV15" s="147"/>
      <c r="AW15" s="147"/>
      <c r="AX15" s="101"/>
      <c r="AY15" s="101"/>
      <c r="AZ15" s="12"/>
      <c r="BA15" s="12"/>
      <c r="BB15" s="12"/>
      <c r="BC15" s="12"/>
      <c r="BD15" s="12"/>
      <c r="BE15" s="12"/>
      <c r="BF15" s="12"/>
      <c r="BG15" s="12"/>
      <c r="BH15" s="12"/>
      <c r="BI15" s="102"/>
      <c r="BJ15" s="99">
        <f t="shared" si="5"/>
        <v>2</v>
      </c>
    </row>
    <row r="16" spans="1:62" ht="20.100000000000001" customHeight="1" x14ac:dyDescent="0.2">
      <c r="A16" s="366"/>
      <c r="B16" s="436" t="s">
        <v>9</v>
      </c>
      <c r="C16" s="389" t="s">
        <v>1</v>
      </c>
      <c r="D16" s="10" t="s">
        <v>61</v>
      </c>
      <c r="E16" s="43">
        <v>0</v>
      </c>
      <c r="F16" s="43">
        <v>2</v>
      </c>
      <c r="G16" s="43">
        <v>2</v>
      </c>
      <c r="H16" s="43">
        <v>2</v>
      </c>
      <c r="I16" s="43">
        <v>0</v>
      </c>
      <c r="J16" s="43">
        <v>2</v>
      </c>
      <c r="K16" s="43">
        <v>2</v>
      </c>
      <c r="L16" s="43">
        <v>2</v>
      </c>
      <c r="M16" s="43">
        <v>2</v>
      </c>
      <c r="N16" s="43">
        <v>2</v>
      </c>
      <c r="O16" s="43">
        <v>2</v>
      </c>
      <c r="P16" s="43">
        <v>2</v>
      </c>
      <c r="Q16" s="100"/>
      <c r="R16" s="100"/>
      <c r="S16" s="100"/>
      <c r="T16" s="100"/>
      <c r="U16" s="45" t="s">
        <v>47</v>
      </c>
      <c r="V16" s="46">
        <f t="shared" si="1"/>
        <v>20</v>
      </c>
      <c r="W16" s="16"/>
      <c r="X16" s="16"/>
      <c r="Y16" s="281">
        <v>2</v>
      </c>
      <c r="Z16" s="44">
        <v>4</v>
      </c>
      <c r="AA16" s="44">
        <v>2</v>
      </c>
      <c r="AB16" s="44">
        <v>4</v>
      </c>
      <c r="AC16" s="44">
        <v>2</v>
      </c>
      <c r="AD16" s="44">
        <v>4</v>
      </c>
      <c r="AE16" s="44">
        <v>2</v>
      </c>
      <c r="AF16" s="44">
        <v>2</v>
      </c>
      <c r="AG16" s="275">
        <v>2</v>
      </c>
      <c r="AH16" s="275">
        <v>2</v>
      </c>
      <c r="AI16" s="275">
        <v>2</v>
      </c>
      <c r="AJ16" s="275">
        <v>2</v>
      </c>
      <c r="AK16" s="275">
        <v>4</v>
      </c>
      <c r="AL16" s="297">
        <v>2</v>
      </c>
      <c r="AM16" s="275">
        <v>2</v>
      </c>
      <c r="AN16" s="45" t="s">
        <v>30</v>
      </c>
      <c r="AO16" s="112">
        <f t="shared" si="3"/>
        <v>36</v>
      </c>
      <c r="AP16" s="147"/>
      <c r="AQ16" s="147"/>
      <c r="AR16" s="147"/>
      <c r="AS16" s="147"/>
      <c r="AT16" s="147"/>
      <c r="AU16" s="147"/>
      <c r="AV16" s="147"/>
      <c r="AW16" s="147"/>
      <c r="AX16" s="101"/>
      <c r="AY16" s="101"/>
      <c r="AZ16" s="12"/>
      <c r="BA16" s="12"/>
      <c r="BB16" s="12"/>
      <c r="BC16" s="12"/>
      <c r="BD16" s="12"/>
      <c r="BE16" s="12"/>
      <c r="BF16" s="12"/>
      <c r="BG16" s="12"/>
      <c r="BH16" s="12"/>
      <c r="BI16" s="102"/>
      <c r="BJ16" s="98">
        <f t="shared" si="5"/>
        <v>56</v>
      </c>
    </row>
    <row r="17" spans="1:62" ht="20.100000000000001" customHeight="1" x14ac:dyDescent="0.2">
      <c r="A17" s="366"/>
      <c r="B17" s="437"/>
      <c r="C17" s="416"/>
      <c r="D17" s="13" t="s">
        <v>62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>
        <v>1</v>
      </c>
      <c r="Q17" s="100"/>
      <c r="R17" s="100"/>
      <c r="S17" s="100"/>
      <c r="T17" s="100"/>
      <c r="U17" s="45"/>
      <c r="V17" s="49">
        <f t="shared" si="1"/>
        <v>1</v>
      </c>
      <c r="W17" s="16"/>
      <c r="X17" s="16"/>
      <c r="Y17" s="237"/>
      <c r="Z17" s="44"/>
      <c r="AA17" s="44"/>
      <c r="AB17" s="44"/>
      <c r="AC17" s="44"/>
      <c r="AD17" s="44"/>
      <c r="AE17" s="44"/>
      <c r="AF17" s="273">
        <v>1</v>
      </c>
      <c r="AG17" s="275"/>
      <c r="AH17" s="275"/>
      <c r="AI17" s="275"/>
      <c r="AJ17" s="275"/>
      <c r="AK17" s="275"/>
      <c r="AL17" s="297"/>
      <c r="AM17" s="275"/>
      <c r="AN17" s="45"/>
      <c r="AO17" s="112">
        <f t="shared" si="3"/>
        <v>1</v>
      </c>
      <c r="AP17" s="147"/>
      <c r="AQ17" s="147"/>
      <c r="AR17" s="147"/>
      <c r="AS17" s="147"/>
      <c r="AT17" s="147"/>
      <c r="AU17" s="147"/>
      <c r="AV17" s="147"/>
      <c r="AW17" s="147"/>
      <c r="AX17" s="101"/>
      <c r="AY17" s="101"/>
      <c r="AZ17" s="12"/>
      <c r="BA17" s="12"/>
      <c r="BB17" s="12"/>
      <c r="BC17" s="12"/>
      <c r="BD17" s="12"/>
      <c r="BE17" s="12"/>
      <c r="BF17" s="12"/>
      <c r="BG17" s="12"/>
      <c r="BH17" s="12"/>
      <c r="BI17" s="102"/>
      <c r="BJ17" s="99">
        <f t="shared" si="5"/>
        <v>2</v>
      </c>
    </row>
    <row r="18" spans="1:62" x14ac:dyDescent="0.2">
      <c r="A18" s="366"/>
      <c r="B18" s="451" t="s">
        <v>12</v>
      </c>
      <c r="C18" s="452" t="s">
        <v>13</v>
      </c>
      <c r="D18" s="15" t="s">
        <v>61</v>
      </c>
      <c r="E18" s="103">
        <f>SUM(E20,E38,E45)</f>
        <v>30</v>
      </c>
      <c r="F18" s="103">
        <f t="shared" ref="F18:T18" si="13">SUM(F20,F38,F45)</f>
        <v>32</v>
      </c>
      <c r="G18" s="103">
        <f t="shared" si="13"/>
        <v>30</v>
      </c>
      <c r="H18" s="103">
        <f t="shared" si="13"/>
        <v>32</v>
      </c>
      <c r="I18" s="103">
        <f t="shared" si="13"/>
        <v>32</v>
      </c>
      <c r="J18" s="103">
        <f t="shared" si="13"/>
        <v>32</v>
      </c>
      <c r="K18" s="103">
        <f t="shared" si="13"/>
        <v>30</v>
      </c>
      <c r="L18" s="103">
        <f t="shared" si="13"/>
        <v>32</v>
      </c>
      <c r="M18" s="103">
        <f t="shared" si="13"/>
        <v>32</v>
      </c>
      <c r="N18" s="103">
        <f t="shared" si="13"/>
        <v>32</v>
      </c>
      <c r="O18" s="103">
        <f t="shared" si="13"/>
        <v>30</v>
      </c>
      <c r="P18" s="103">
        <f t="shared" si="13"/>
        <v>26</v>
      </c>
      <c r="Q18" s="103">
        <f t="shared" si="13"/>
        <v>36</v>
      </c>
      <c r="R18" s="103">
        <f t="shared" si="13"/>
        <v>36</v>
      </c>
      <c r="S18" s="103">
        <f t="shared" si="13"/>
        <v>36</v>
      </c>
      <c r="T18" s="103">
        <f t="shared" si="13"/>
        <v>36</v>
      </c>
      <c r="U18" s="103"/>
      <c r="V18" s="46">
        <f t="shared" si="1"/>
        <v>514</v>
      </c>
      <c r="W18" s="16"/>
      <c r="X18" s="16"/>
      <c r="Y18" s="103">
        <f>SUM(Y20,Y38,Y45)</f>
        <v>26</v>
      </c>
      <c r="Z18" s="103">
        <f>SUM(Z20,Z38,Z45)</f>
        <v>24</v>
      </c>
      <c r="AA18" s="103">
        <f t="shared" ref="AA18:AW18" si="14">SUM(AA20,AA38,AA45)</f>
        <v>24</v>
      </c>
      <c r="AB18" s="103">
        <f t="shared" si="14"/>
        <v>22</v>
      </c>
      <c r="AC18" s="103">
        <f t="shared" si="14"/>
        <v>24</v>
      </c>
      <c r="AD18" s="103">
        <f t="shared" si="14"/>
        <v>24</v>
      </c>
      <c r="AE18" s="103">
        <f t="shared" si="14"/>
        <v>26</v>
      </c>
      <c r="AF18" s="103">
        <f t="shared" si="14"/>
        <v>24</v>
      </c>
      <c r="AG18" s="103">
        <f t="shared" si="14"/>
        <v>24</v>
      </c>
      <c r="AH18" s="103">
        <f t="shared" si="14"/>
        <v>24</v>
      </c>
      <c r="AI18" s="103">
        <f t="shared" si="14"/>
        <v>26</v>
      </c>
      <c r="AJ18" s="103">
        <f t="shared" si="14"/>
        <v>26</v>
      </c>
      <c r="AK18" s="103">
        <f t="shared" si="14"/>
        <v>24</v>
      </c>
      <c r="AL18" s="103">
        <f t="shared" si="14"/>
        <v>24</v>
      </c>
      <c r="AM18" s="103">
        <f t="shared" si="14"/>
        <v>24</v>
      </c>
      <c r="AN18" s="103"/>
      <c r="AO18" s="103">
        <f t="shared" si="14"/>
        <v>628</v>
      </c>
      <c r="AP18" s="103">
        <f t="shared" si="14"/>
        <v>36</v>
      </c>
      <c r="AQ18" s="103">
        <f t="shared" si="14"/>
        <v>36</v>
      </c>
      <c r="AR18" s="103">
        <f t="shared" si="14"/>
        <v>36</v>
      </c>
      <c r="AS18" s="103">
        <f t="shared" si="14"/>
        <v>36</v>
      </c>
      <c r="AT18" s="103">
        <f t="shared" si="14"/>
        <v>36</v>
      </c>
      <c r="AU18" s="103">
        <f t="shared" si="14"/>
        <v>36</v>
      </c>
      <c r="AV18" s="103">
        <f t="shared" si="14"/>
        <v>36</v>
      </c>
      <c r="AW18" s="103">
        <f t="shared" si="14"/>
        <v>36</v>
      </c>
      <c r="AX18" s="101"/>
      <c r="AY18" s="101"/>
      <c r="AZ18" s="237"/>
      <c r="BA18" s="237"/>
      <c r="BB18" s="237"/>
      <c r="BC18" s="237"/>
      <c r="BD18" s="237"/>
      <c r="BE18" s="237"/>
      <c r="BF18" s="237"/>
      <c r="BG18" s="237"/>
      <c r="BH18" s="237"/>
      <c r="BI18" s="238"/>
      <c r="BJ18" s="98">
        <f t="shared" si="5"/>
        <v>1142</v>
      </c>
    </row>
    <row r="19" spans="1:62" ht="13.5" thickBot="1" x14ac:dyDescent="0.25">
      <c r="A19" s="366"/>
      <c r="B19" s="356"/>
      <c r="C19" s="358"/>
      <c r="D19" s="309" t="s">
        <v>62</v>
      </c>
      <c r="E19" s="161">
        <f>SUM(E21,E39,E46)</f>
        <v>3</v>
      </c>
      <c r="F19" s="161">
        <f t="shared" ref="F19:T19" si="15">SUM(F21,F39,F46)</f>
        <v>0</v>
      </c>
      <c r="G19" s="161">
        <f t="shared" si="15"/>
        <v>2</v>
      </c>
      <c r="H19" s="161">
        <f t="shared" si="15"/>
        <v>0</v>
      </c>
      <c r="I19" s="161">
        <f t="shared" si="15"/>
        <v>2</v>
      </c>
      <c r="J19" s="161">
        <f t="shared" si="15"/>
        <v>0</v>
      </c>
      <c r="K19" s="161">
        <f t="shared" si="15"/>
        <v>2</v>
      </c>
      <c r="L19" s="161">
        <f t="shared" si="15"/>
        <v>0</v>
      </c>
      <c r="M19" s="161">
        <f t="shared" si="15"/>
        <v>0</v>
      </c>
      <c r="N19" s="161">
        <f t="shared" si="15"/>
        <v>0</v>
      </c>
      <c r="O19" s="161">
        <f t="shared" si="15"/>
        <v>0</v>
      </c>
      <c r="P19" s="161">
        <f t="shared" si="15"/>
        <v>1</v>
      </c>
      <c r="Q19" s="161">
        <f t="shared" si="15"/>
        <v>0</v>
      </c>
      <c r="R19" s="161">
        <f t="shared" si="15"/>
        <v>0</v>
      </c>
      <c r="S19" s="161">
        <f t="shared" si="15"/>
        <v>0</v>
      </c>
      <c r="T19" s="161">
        <f t="shared" si="15"/>
        <v>0</v>
      </c>
      <c r="U19" s="161"/>
      <c r="V19" s="52">
        <f t="shared" si="1"/>
        <v>10</v>
      </c>
      <c r="W19" s="109"/>
      <c r="X19" s="109"/>
      <c r="Y19" s="310">
        <f>SUM(Y21,Y39,Y46)</f>
        <v>0</v>
      </c>
      <c r="Z19" s="310">
        <f>SUM(Z21,Z39,Z46)</f>
        <v>0</v>
      </c>
      <c r="AA19" s="310">
        <f t="shared" ref="AA19:AW19" si="16">SUM(AA21,AA39,AA46)</f>
        <v>2</v>
      </c>
      <c r="AB19" s="310">
        <f t="shared" si="16"/>
        <v>2</v>
      </c>
      <c r="AC19" s="310">
        <f t="shared" si="16"/>
        <v>0</v>
      </c>
      <c r="AD19" s="310">
        <f t="shared" si="16"/>
        <v>0</v>
      </c>
      <c r="AE19" s="310">
        <f t="shared" si="16"/>
        <v>0</v>
      </c>
      <c r="AF19" s="310">
        <f t="shared" si="16"/>
        <v>0</v>
      </c>
      <c r="AG19" s="310">
        <f t="shared" si="16"/>
        <v>1</v>
      </c>
      <c r="AH19" s="310">
        <f t="shared" si="16"/>
        <v>2</v>
      </c>
      <c r="AI19" s="310">
        <f t="shared" si="16"/>
        <v>0</v>
      </c>
      <c r="AJ19" s="310">
        <f t="shared" si="16"/>
        <v>0</v>
      </c>
      <c r="AK19" s="310">
        <f t="shared" si="16"/>
        <v>0</v>
      </c>
      <c r="AL19" s="310">
        <f t="shared" si="16"/>
        <v>2</v>
      </c>
      <c r="AM19" s="310">
        <f t="shared" si="16"/>
        <v>2</v>
      </c>
      <c r="AN19" s="310"/>
      <c r="AO19" s="310">
        <f t="shared" si="16"/>
        <v>11</v>
      </c>
      <c r="AP19" s="310">
        <f t="shared" si="16"/>
        <v>0</v>
      </c>
      <c r="AQ19" s="310">
        <f t="shared" si="16"/>
        <v>0</v>
      </c>
      <c r="AR19" s="310">
        <f t="shared" si="16"/>
        <v>0</v>
      </c>
      <c r="AS19" s="310">
        <f t="shared" si="16"/>
        <v>0</v>
      </c>
      <c r="AT19" s="310">
        <f t="shared" si="16"/>
        <v>0</v>
      </c>
      <c r="AU19" s="310">
        <f t="shared" si="16"/>
        <v>0</v>
      </c>
      <c r="AV19" s="310">
        <f t="shared" si="16"/>
        <v>0</v>
      </c>
      <c r="AW19" s="310">
        <f t="shared" si="16"/>
        <v>0</v>
      </c>
      <c r="AX19" s="311"/>
      <c r="AY19" s="311"/>
      <c r="AZ19" s="312"/>
      <c r="BA19" s="312"/>
      <c r="BB19" s="312"/>
      <c r="BC19" s="312"/>
      <c r="BD19" s="312"/>
      <c r="BE19" s="312"/>
      <c r="BF19" s="312"/>
      <c r="BG19" s="312"/>
      <c r="BH19" s="312"/>
      <c r="BI19" s="313"/>
      <c r="BJ19" s="99">
        <f t="shared" si="5"/>
        <v>21</v>
      </c>
    </row>
    <row r="20" spans="1:62" ht="24.75" customHeight="1" x14ac:dyDescent="0.2">
      <c r="A20" s="366"/>
      <c r="B20" s="448" t="s">
        <v>94</v>
      </c>
      <c r="C20" s="430" t="s">
        <v>135</v>
      </c>
      <c r="D20" s="230" t="s">
        <v>61</v>
      </c>
      <c r="E20" s="216">
        <f>SUM(E22,E30,E36,E37,E32,E34)</f>
        <v>12</v>
      </c>
      <c r="F20" s="216">
        <f t="shared" ref="F20:R20" si="17">SUM(F22,F30,F36,F37,F32,F34)</f>
        <v>14</v>
      </c>
      <c r="G20" s="216">
        <f t="shared" si="17"/>
        <v>12</v>
      </c>
      <c r="H20" s="216">
        <f t="shared" si="17"/>
        <v>14</v>
      </c>
      <c r="I20" s="216">
        <f t="shared" si="17"/>
        <v>12</v>
      </c>
      <c r="J20" s="216">
        <f t="shared" si="17"/>
        <v>14</v>
      </c>
      <c r="K20" s="216">
        <f t="shared" si="17"/>
        <v>10</v>
      </c>
      <c r="L20" s="216">
        <f t="shared" si="17"/>
        <v>14</v>
      </c>
      <c r="M20" s="216">
        <f t="shared" si="17"/>
        <v>14</v>
      </c>
      <c r="N20" s="216">
        <f t="shared" si="17"/>
        <v>14</v>
      </c>
      <c r="O20" s="216">
        <f t="shared" si="17"/>
        <v>12</v>
      </c>
      <c r="P20" s="216">
        <f t="shared" si="17"/>
        <v>10</v>
      </c>
      <c r="Q20" s="241">
        <f t="shared" si="17"/>
        <v>36</v>
      </c>
      <c r="R20" s="241">
        <f t="shared" si="17"/>
        <v>36</v>
      </c>
      <c r="S20" s="241">
        <f t="shared" ref="S20:T20" si="18">SUM(S22,S30,S36,S37,S32,S34)</f>
        <v>0</v>
      </c>
      <c r="T20" s="241">
        <f t="shared" si="18"/>
        <v>0</v>
      </c>
      <c r="U20" s="212" t="s">
        <v>119</v>
      </c>
      <c r="V20" s="112">
        <f>SUM(E20:T20)</f>
        <v>224</v>
      </c>
      <c r="W20" s="184"/>
      <c r="X20" s="184"/>
      <c r="Y20" s="216">
        <f>SUM(Y22,Y30,Y32,Y34,Y36:Y37)</f>
        <v>16</v>
      </c>
      <c r="Z20" s="216">
        <f>SUM(Z22,Z30,Z32,Z34,Z36:Z37)</f>
        <v>18</v>
      </c>
      <c r="AA20" s="216">
        <f t="shared" ref="AA20:AM20" si="19">SUM(AA22,AA30,AA32,AA34,AA36:AA37)</f>
        <v>16</v>
      </c>
      <c r="AB20" s="216">
        <f t="shared" si="19"/>
        <v>16</v>
      </c>
      <c r="AC20" s="216">
        <f t="shared" si="19"/>
        <v>16</v>
      </c>
      <c r="AD20" s="216">
        <f t="shared" si="19"/>
        <v>16</v>
      </c>
      <c r="AE20" s="216">
        <f t="shared" si="19"/>
        <v>18</v>
      </c>
      <c r="AF20" s="216">
        <f t="shared" si="19"/>
        <v>16</v>
      </c>
      <c r="AG20" s="216">
        <f t="shared" si="19"/>
        <v>16</v>
      </c>
      <c r="AH20" s="216">
        <f t="shared" si="19"/>
        <v>16</v>
      </c>
      <c r="AI20" s="216">
        <f t="shared" si="19"/>
        <v>18</v>
      </c>
      <c r="AJ20" s="216">
        <f t="shared" si="19"/>
        <v>16</v>
      </c>
      <c r="AK20" s="216">
        <f t="shared" si="19"/>
        <v>16</v>
      </c>
      <c r="AL20" s="216">
        <f t="shared" si="19"/>
        <v>16</v>
      </c>
      <c r="AM20" s="216">
        <f t="shared" si="19"/>
        <v>14</v>
      </c>
      <c r="AN20" s="54"/>
      <c r="AO20" s="112">
        <f t="shared" si="3"/>
        <v>372</v>
      </c>
      <c r="AP20" s="241">
        <f>SUM(AP22,AP30,AP32,AP34,AP36:AP37)</f>
        <v>36</v>
      </c>
      <c r="AQ20" s="241">
        <f t="shared" ref="AQ20:AW20" si="20">SUM(AQ22,AQ30,AQ32,AQ34,AQ36:AQ37)</f>
        <v>36</v>
      </c>
      <c r="AR20" s="241">
        <f t="shared" si="20"/>
        <v>36</v>
      </c>
      <c r="AS20" s="241">
        <f t="shared" si="20"/>
        <v>36</v>
      </c>
      <c r="AT20" s="241">
        <f t="shared" si="20"/>
        <v>0</v>
      </c>
      <c r="AU20" s="241">
        <f t="shared" si="20"/>
        <v>0</v>
      </c>
      <c r="AV20" s="241">
        <f t="shared" si="20"/>
        <v>0</v>
      </c>
      <c r="AW20" s="241">
        <f t="shared" si="20"/>
        <v>0</v>
      </c>
      <c r="AX20" s="187"/>
      <c r="AY20" s="187"/>
      <c r="AZ20" s="185"/>
      <c r="BA20" s="185"/>
      <c r="BB20" s="185"/>
      <c r="BC20" s="185"/>
      <c r="BD20" s="185"/>
      <c r="BE20" s="185"/>
      <c r="BF20" s="185"/>
      <c r="BG20" s="185"/>
      <c r="BH20" s="185"/>
      <c r="BI20" s="188"/>
      <c r="BJ20" s="98">
        <f t="shared" si="5"/>
        <v>596</v>
      </c>
    </row>
    <row r="21" spans="1:62" ht="26.25" customHeight="1" x14ac:dyDescent="0.2">
      <c r="A21" s="366"/>
      <c r="B21" s="449"/>
      <c r="C21" s="431"/>
      <c r="D21" s="231" t="s">
        <v>62</v>
      </c>
      <c r="E21" s="232">
        <f>SUM(E23,E31,E33,E35)</f>
        <v>1</v>
      </c>
      <c r="F21" s="232">
        <f t="shared" ref="F21:R21" si="21">SUM(F23,F31,F33,F35)</f>
        <v>0</v>
      </c>
      <c r="G21" s="232">
        <f t="shared" si="21"/>
        <v>0</v>
      </c>
      <c r="H21" s="232">
        <f t="shared" si="21"/>
        <v>0</v>
      </c>
      <c r="I21" s="232">
        <f t="shared" si="21"/>
        <v>0</v>
      </c>
      <c r="J21" s="232">
        <f t="shared" si="21"/>
        <v>0</v>
      </c>
      <c r="K21" s="232">
        <f t="shared" si="21"/>
        <v>2</v>
      </c>
      <c r="L21" s="232">
        <f t="shared" si="21"/>
        <v>0</v>
      </c>
      <c r="M21" s="232">
        <f t="shared" si="21"/>
        <v>0</v>
      </c>
      <c r="N21" s="232">
        <f t="shared" si="21"/>
        <v>0</v>
      </c>
      <c r="O21" s="232">
        <f t="shared" si="21"/>
        <v>0</v>
      </c>
      <c r="P21" s="232">
        <f t="shared" si="21"/>
        <v>1</v>
      </c>
      <c r="Q21" s="229">
        <f t="shared" si="21"/>
        <v>0</v>
      </c>
      <c r="R21" s="229">
        <f t="shared" si="21"/>
        <v>0</v>
      </c>
      <c r="S21" s="229">
        <f t="shared" ref="S21:T21" si="22">SUM(S23,S31,S33,S35)</f>
        <v>0</v>
      </c>
      <c r="T21" s="229">
        <f t="shared" si="22"/>
        <v>0</v>
      </c>
      <c r="U21" s="45" t="s">
        <v>119</v>
      </c>
      <c r="V21" s="183">
        <f>SUM(E21:Q21)</f>
        <v>4</v>
      </c>
      <c r="W21" s="184"/>
      <c r="X21" s="184"/>
      <c r="Y21" s="232">
        <f>SUM(Y23,Y31,Y33,Y35)</f>
        <v>0</v>
      </c>
      <c r="Z21" s="232">
        <f>SUM(Z23,Z31,Z33,Z35)</f>
        <v>0</v>
      </c>
      <c r="AA21" s="232">
        <f t="shared" ref="AA21:AM21" si="23">SUM(AA23,AA31,AA33,AA35)</f>
        <v>0</v>
      </c>
      <c r="AB21" s="232">
        <f t="shared" si="23"/>
        <v>2</v>
      </c>
      <c r="AC21" s="232">
        <f t="shared" si="23"/>
        <v>0</v>
      </c>
      <c r="AD21" s="232">
        <f t="shared" si="23"/>
        <v>0</v>
      </c>
      <c r="AE21" s="232">
        <f t="shared" si="23"/>
        <v>0</v>
      </c>
      <c r="AF21" s="232">
        <f t="shared" si="23"/>
        <v>0</v>
      </c>
      <c r="AG21" s="232">
        <f t="shared" si="23"/>
        <v>1</v>
      </c>
      <c r="AH21" s="232">
        <f t="shared" si="23"/>
        <v>2</v>
      </c>
      <c r="AI21" s="232">
        <f t="shared" si="23"/>
        <v>0</v>
      </c>
      <c r="AJ21" s="232">
        <f t="shared" si="23"/>
        <v>0</v>
      </c>
      <c r="AK21" s="232">
        <f t="shared" si="23"/>
        <v>0</v>
      </c>
      <c r="AL21" s="232">
        <f t="shared" si="23"/>
        <v>0</v>
      </c>
      <c r="AM21" s="232">
        <f t="shared" si="23"/>
        <v>2</v>
      </c>
      <c r="AN21" s="54"/>
      <c r="AO21" s="112">
        <f t="shared" si="3"/>
        <v>7</v>
      </c>
      <c r="AP21" s="147"/>
      <c r="AQ21" s="147"/>
      <c r="AR21" s="147"/>
      <c r="AS21" s="147"/>
      <c r="AT21" s="147"/>
      <c r="AU21" s="147"/>
      <c r="AV21" s="147"/>
      <c r="AW21" s="147"/>
      <c r="AX21" s="187"/>
      <c r="AY21" s="187"/>
      <c r="AZ21" s="185"/>
      <c r="BA21" s="185"/>
      <c r="BB21" s="185"/>
      <c r="BC21" s="185"/>
      <c r="BD21" s="185"/>
      <c r="BE21" s="185"/>
      <c r="BF21" s="185"/>
      <c r="BG21" s="185"/>
      <c r="BH21" s="185"/>
      <c r="BI21" s="188"/>
      <c r="BJ21" s="99">
        <f t="shared" si="5"/>
        <v>11</v>
      </c>
    </row>
    <row r="22" spans="1:62" ht="23.25" customHeight="1" x14ac:dyDescent="0.2">
      <c r="A22" s="366"/>
      <c r="B22" s="336" t="s">
        <v>16</v>
      </c>
      <c r="C22" s="417" t="s">
        <v>136</v>
      </c>
      <c r="D22" s="10" t="s">
        <v>61</v>
      </c>
      <c r="E22" s="43">
        <v>4</v>
      </c>
      <c r="F22" s="43">
        <v>2</v>
      </c>
      <c r="G22" s="43">
        <v>4</v>
      </c>
      <c r="H22" s="43">
        <v>2</v>
      </c>
      <c r="I22" s="43">
        <v>4</v>
      </c>
      <c r="J22" s="43">
        <v>2</v>
      </c>
      <c r="K22" s="43">
        <v>4</v>
      </c>
      <c r="L22" s="43">
        <v>2</v>
      </c>
      <c r="M22" s="43">
        <v>4</v>
      </c>
      <c r="N22" s="43">
        <v>2</v>
      </c>
      <c r="O22" s="43">
        <v>4</v>
      </c>
      <c r="P22" s="43">
        <v>2</v>
      </c>
      <c r="Q22" s="333"/>
      <c r="R22" s="333"/>
      <c r="S22" s="100"/>
      <c r="T22" s="100"/>
      <c r="U22" s="45" t="s">
        <v>119</v>
      </c>
      <c r="V22" s="46">
        <f>SUM(E22:U22)</f>
        <v>36</v>
      </c>
      <c r="W22" s="16"/>
      <c r="X22" s="16"/>
      <c r="Y22" s="266">
        <v>4</v>
      </c>
      <c r="Z22" s="43">
        <v>6</v>
      </c>
      <c r="AA22" s="43">
        <v>4</v>
      </c>
      <c r="AB22" s="43">
        <v>4</v>
      </c>
      <c r="AC22" s="43">
        <v>4</v>
      </c>
      <c r="AD22" s="43">
        <v>4</v>
      </c>
      <c r="AE22" s="43">
        <v>4</v>
      </c>
      <c r="AF22" s="43">
        <v>4</v>
      </c>
      <c r="AG22" s="43">
        <v>4</v>
      </c>
      <c r="AH22" s="275">
        <v>4</v>
      </c>
      <c r="AI22" s="275">
        <v>4</v>
      </c>
      <c r="AJ22" s="275">
        <v>4</v>
      </c>
      <c r="AK22" s="275">
        <v>4</v>
      </c>
      <c r="AL22" s="297">
        <v>4</v>
      </c>
      <c r="AM22" s="275">
        <v>4</v>
      </c>
      <c r="AN22" s="45" t="s">
        <v>29</v>
      </c>
      <c r="AO22" s="112">
        <f t="shared" si="3"/>
        <v>58</v>
      </c>
      <c r="AP22" s="147"/>
      <c r="AQ22" s="147"/>
      <c r="AR22" s="147"/>
      <c r="AS22" s="147"/>
      <c r="AT22" s="147"/>
      <c r="AU22" s="147"/>
      <c r="AV22" s="147"/>
      <c r="AW22" s="147"/>
      <c r="AX22" s="101"/>
      <c r="AY22" s="101"/>
      <c r="AZ22" s="12"/>
      <c r="BA22" s="12"/>
      <c r="BB22" s="12"/>
      <c r="BC22" s="12"/>
      <c r="BD22" s="12"/>
      <c r="BE22" s="12"/>
      <c r="BF22" s="12"/>
      <c r="BG22" s="12"/>
      <c r="BH22" s="12"/>
      <c r="BI22" s="102"/>
      <c r="BJ22" s="98">
        <f t="shared" si="5"/>
        <v>94</v>
      </c>
    </row>
    <row r="23" spans="1:62" ht="16.5" customHeight="1" x14ac:dyDescent="0.2">
      <c r="A23" s="366"/>
      <c r="B23" s="337"/>
      <c r="C23" s="418"/>
      <c r="D23" s="13" t="s">
        <v>62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33"/>
      <c r="R23" s="333"/>
      <c r="S23" s="100"/>
      <c r="T23" s="100"/>
      <c r="U23" s="45"/>
      <c r="V23" s="49">
        <f>SUM(E23:U23)</f>
        <v>1</v>
      </c>
      <c r="W23" s="16"/>
      <c r="X23" s="16"/>
      <c r="Y23" s="266"/>
      <c r="Z23" s="29"/>
      <c r="AA23" s="29"/>
      <c r="AB23" s="29">
        <v>2</v>
      </c>
      <c r="AC23" s="29"/>
      <c r="AD23" s="29"/>
      <c r="AE23" s="29"/>
      <c r="AF23" s="29"/>
      <c r="AG23" s="29"/>
      <c r="AH23" s="275"/>
      <c r="AI23" s="275"/>
      <c r="AJ23" s="275"/>
      <c r="AK23" s="275"/>
      <c r="AL23" s="297"/>
      <c r="AM23" s="275"/>
      <c r="AN23" s="45"/>
      <c r="AO23" s="112">
        <f t="shared" si="3"/>
        <v>2</v>
      </c>
      <c r="AP23" s="147"/>
      <c r="AQ23" s="147"/>
      <c r="AR23" s="147"/>
      <c r="AS23" s="147"/>
      <c r="AT23" s="147"/>
      <c r="AU23" s="147"/>
      <c r="AV23" s="147"/>
      <c r="AW23" s="147"/>
      <c r="AX23" s="101"/>
      <c r="AY23" s="101"/>
      <c r="AZ23" s="12"/>
      <c r="BA23" s="12"/>
      <c r="BB23" s="12"/>
      <c r="BC23" s="12"/>
      <c r="BD23" s="12"/>
      <c r="BE23" s="12"/>
      <c r="BF23" s="12"/>
      <c r="BG23" s="12"/>
      <c r="BH23" s="12"/>
      <c r="BI23" s="102"/>
      <c r="BJ23" s="99">
        <f t="shared" si="5"/>
        <v>3</v>
      </c>
    </row>
    <row r="24" spans="1:62" ht="12.75" hidden="1" customHeight="1" x14ac:dyDescent="0.2">
      <c r="A24" s="366"/>
      <c r="B24" s="336"/>
      <c r="C24" s="417"/>
      <c r="D24" s="10" t="s">
        <v>61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333"/>
      <c r="R24" s="333"/>
      <c r="S24" s="100"/>
      <c r="T24" s="100"/>
      <c r="U24" s="45"/>
      <c r="V24" s="46">
        <f t="shared" ref="V24:V35" si="24">SUM(E24:U24)</f>
        <v>0</v>
      </c>
      <c r="W24" s="16"/>
      <c r="X24" s="16"/>
      <c r="Y24" s="281"/>
      <c r="Z24" s="44"/>
      <c r="AA24" s="44"/>
      <c r="AB24" s="44"/>
      <c r="AC24" s="44"/>
      <c r="AD24" s="44"/>
      <c r="AE24" s="44"/>
      <c r="AF24" s="44"/>
      <c r="AG24" s="44"/>
      <c r="AH24" s="275"/>
      <c r="AI24" s="275"/>
      <c r="AJ24" s="275"/>
      <c r="AK24" s="275"/>
      <c r="AL24" s="297"/>
      <c r="AM24" s="275"/>
      <c r="AN24" s="45"/>
      <c r="AO24" s="112">
        <f t="shared" si="3"/>
        <v>0</v>
      </c>
      <c r="AP24" s="147"/>
      <c r="AQ24" s="147"/>
      <c r="AR24" s="147"/>
      <c r="AS24" s="147"/>
      <c r="AT24" s="147"/>
      <c r="AU24" s="147"/>
      <c r="AV24" s="147"/>
      <c r="AW24" s="147"/>
      <c r="AX24" s="101"/>
      <c r="AY24" s="101"/>
      <c r="AZ24" s="12"/>
      <c r="BA24" s="12"/>
      <c r="BB24" s="12"/>
      <c r="BC24" s="12"/>
      <c r="BD24" s="12"/>
      <c r="BE24" s="12"/>
      <c r="BF24" s="12"/>
      <c r="BG24" s="12"/>
      <c r="BH24" s="12"/>
      <c r="BI24" s="102"/>
      <c r="BJ24" s="98">
        <f t="shared" si="5"/>
        <v>0</v>
      </c>
    </row>
    <row r="25" spans="1:62" ht="12.75" hidden="1" customHeight="1" x14ac:dyDescent="0.2">
      <c r="A25" s="366"/>
      <c r="B25" s="337"/>
      <c r="C25" s="418"/>
      <c r="D25" s="13" t="s">
        <v>62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333"/>
      <c r="R25" s="333"/>
      <c r="S25" s="100"/>
      <c r="T25" s="100"/>
      <c r="U25" s="45"/>
      <c r="V25" s="49">
        <f t="shared" si="24"/>
        <v>0</v>
      </c>
      <c r="W25" s="16"/>
      <c r="X25" s="16"/>
      <c r="Y25" s="281"/>
      <c r="Z25" s="44"/>
      <c r="AA25" s="44"/>
      <c r="AB25" s="44"/>
      <c r="AC25" s="44"/>
      <c r="AD25" s="44"/>
      <c r="AE25" s="44"/>
      <c r="AF25" s="44"/>
      <c r="AG25" s="44"/>
      <c r="AH25" s="275"/>
      <c r="AI25" s="275"/>
      <c r="AJ25" s="275"/>
      <c r="AK25" s="275"/>
      <c r="AL25" s="297"/>
      <c r="AM25" s="275"/>
      <c r="AN25" s="45"/>
      <c r="AO25" s="112">
        <f t="shared" si="3"/>
        <v>0</v>
      </c>
      <c r="AP25" s="147"/>
      <c r="AQ25" s="147"/>
      <c r="AR25" s="147"/>
      <c r="AS25" s="147"/>
      <c r="AT25" s="147"/>
      <c r="AU25" s="147"/>
      <c r="AV25" s="147"/>
      <c r="AW25" s="147"/>
      <c r="AX25" s="101"/>
      <c r="AY25" s="101"/>
      <c r="AZ25" s="12"/>
      <c r="BA25" s="12"/>
      <c r="BB25" s="12"/>
      <c r="BC25" s="12"/>
      <c r="BD25" s="12"/>
      <c r="BE25" s="12"/>
      <c r="BF25" s="12"/>
      <c r="BG25" s="12"/>
      <c r="BH25" s="12"/>
      <c r="BI25" s="102"/>
      <c r="BJ25" s="99">
        <f t="shared" si="5"/>
        <v>0</v>
      </c>
    </row>
    <row r="26" spans="1:62" ht="12.75" hidden="1" customHeight="1" x14ac:dyDescent="0.2">
      <c r="A26" s="366"/>
      <c r="B26" s="336"/>
      <c r="C26" s="417"/>
      <c r="D26" s="10" t="s">
        <v>61</v>
      </c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333"/>
      <c r="R26" s="333"/>
      <c r="S26" s="100"/>
      <c r="T26" s="100"/>
      <c r="U26" s="45"/>
      <c r="V26" s="46">
        <f t="shared" si="24"/>
        <v>0</v>
      </c>
      <c r="W26" s="16"/>
      <c r="X26" s="16"/>
      <c r="Y26" s="281"/>
      <c r="Z26" s="44"/>
      <c r="AA26" s="44"/>
      <c r="AB26" s="44"/>
      <c r="AC26" s="44"/>
      <c r="AD26" s="44"/>
      <c r="AE26" s="44"/>
      <c r="AF26" s="44"/>
      <c r="AG26" s="44"/>
      <c r="AH26" s="275"/>
      <c r="AI26" s="275"/>
      <c r="AJ26" s="275"/>
      <c r="AK26" s="275"/>
      <c r="AL26" s="297"/>
      <c r="AM26" s="275"/>
      <c r="AN26" s="45"/>
      <c r="AO26" s="112">
        <f t="shared" si="3"/>
        <v>0</v>
      </c>
      <c r="AP26" s="147"/>
      <c r="AQ26" s="147"/>
      <c r="AR26" s="147"/>
      <c r="AS26" s="147"/>
      <c r="AT26" s="147"/>
      <c r="AU26" s="147"/>
      <c r="AV26" s="147"/>
      <c r="AW26" s="147"/>
      <c r="AX26" s="101"/>
      <c r="AY26" s="101"/>
      <c r="AZ26" s="12"/>
      <c r="BA26" s="12"/>
      <c r="BB26" s="12"/>
      <c r="BC26" s="12"/>
      <c r="BD26" s="12"/>
      <c r="BE26" s="12"/>
      <c r="BF26" s="12"/>
      <c r="BG26" s="12"/>
      <c r="BH26" s="12"/>
      <c r="BI26" s="102"/>
      <c r="BJ26" s="98">
        <f t="shared" si="5"/>
        <v>0</v>
      </c>
    </row>
    <row r="27" spans="1:62" ht="12.75" hidden="1" customHeight="1" x14ac:dyDescent="0.2">
      <c r="A27" s="366"/>
      <c r="B27" s="337"/>
      <c r="C27" s="418"/>
      <c r="D27" s="13" t="s">
        <v>62</v>
      </c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333"/>
      <c r="R27" s="333"/>
      <c r="S27" s="100"/>
      <c r="T27" s="100"/>
      <c r="U27" s="45"/>
      <c r="V27" s="49">
        <f t="shared" si="24"/>
        <v>0</v>
      </c>
      <c r="W27" s="16"/>
      <c r="X27" s="16"/>
      <c r="Y27" s="281"/>
      <c r="Z27" s="44"/>
      <c r="AA27" s="44"/>
      <c r="AB27" s="44"/>
      <c r="AC27" s="44"/>
      <c r="AD27" s="44"/>
      <c r="AE27" s="44"/>
      <c r="AF27" s="44"/>
      <c r="AG27" s="44"/>
      <c r="AH27" s="275"/>
      <c r="AI27" s="275"/>
      <c r="AJ27" s="275"/>
      <c r="AK27" s="275"/>
      <c r="AL27" s="297"/>
      <c r="AM27" s="275"/>
      <c r="AN27" s="45"/>
      <c r="AO27" s="112">
        <f t="shared" si="3"/>
        <v>0</v>
      </c>
      <c r="AP27" s="147"/>
      <c r="AQ27" s="147"/>
      <c r="AR27" s="147"/>
      <c r="AS27" s="147"/>
      <c r="AT27" s="147"/>
      <c r="AU27" s="147"/>
      <c r="AV27" s="147"/>
      <c r="AW27" s="147"/>
      <c r="AX27" s="101"/>
      <c r="AY27" s="101"/>
      <c r="AZ27" s="12"/>
      <c r="BA27" s="12"/>
      <c r="BB27" s="12"/>
      <c r="BC27" s="12"/>
      <c r="BD27" s="12"/>
      <c r="BE27" s="12"/>
      <c r="BF27" s="12"/>
      <c r="BG27" s="12"/>
      <c r="BH27" s="12"/>
      <c r="BI27" s="102"/>
      <c r="BJ27" s="99">
        <f t="shared" si="5"/>
        <v>0</v>
      </c>
    </row>
    <row r="28" spans="1:62" ht="12.75" hidden="1" customHeight="1" x14ac:dyDescent="0.2">
      <c r="A28" s="366"/>
      <c r="B28" s="336"/>
      <c r="C28" s="417"/>
      <c r="D28" s="10" t="s">
        <v>61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333"/>
      <c r="R28" s="333"/>
      <c r="S28" s="100"/>
      <c r="T28" s="100"/>
      <c r="U28" s="45"/>
      <c r="V28" s="46">
        <f t="shared" si="24"/>
        <v>0</v>
      </c>
      <c r="W28" s="16"/>
      <c r="X28" s="16"/>
      <c r="Y28" s="281"/>
      <c r="Z28" s="44"/>
      <c r="AA28" s="44"/>
      <c r="AB28" s="44"/>
      <c r="AC28" s="44"/>
      <c r="AD28" s="44"/>
      <c r="AE28" s="44"/>
      <c r="AF28" s="44"/>
      <c r="AG28" s="44"/>
      <c r="AH28" s="275"/>
      <c r="AI28" s="275"/>
      <c r="AJ28" s="275"/>
      <c r="AK28" s="275"/>
      <c r="AL28" s="297"/>
      <c r="AM28" s="275"/>
      <c r="AN28" s="45"/>
      <c r="AO28" s="112">
        <f t="shared" si="3"/>
        <v>0</v>
      </c>
      <c r="AP28" s="147"/>
      <c r="AQ28" s="147"/>
      <c r="AR28" s="147"/>
      <c r="AS28" s="147"/>
      <c r="AT28" s="147"/>
      <c r="AU28" s="147"/>
      <c r="AV28" s="147"/>
      <c r="AW28" s="147"/>
      <c r="AX28" s="101"/>
      <c r="AY28" s="101"/>
      <c r="AZ28" s="12"/>
      <c r="BA28" s="12"/>
      <c r="BB28" s="12"/>
      <c r="BC28" s="12"/>
      <c r="BD28" s="12"/>
      <c r="BE28" s="12"/>
      <c r="BF28" s="12"/>
      <c r="BG28" s="12"/>
      <c r="BH28" s="12"/>
      <c r="BI28" s="102"/>
      <c r="BJ28" s="98">
        <f t="shared" si="5"/>
        <v>0</v>
      </c>
    </row>
    <row r="29" spans="1:62" ht="12.75" hidden="1" customHeight="1" x14ac:dyDescent="0.2">
      <c r="A29" s="366"/>
      <c r="B29" s="337"/>
      <c r="C29" s="418"/>
      <c r="D29" s="13" t="s">
        <v>62</v>
      </c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333"/>
      <c r="R29" s="333"/>
      <c r="S29" s="100"/>
      <c r="T29" s="100"/>
      <c r="U29" s="45"/>
      <c r="V29" s="49">
        <f t="shared" si="24"/>
        <v>0</v>
      </c>
      <c r="W29" s="16"/>
      <c r="X29" s="16"/>
      <c r="Y29" s="281"/>
      <c r="Z29" s="44"/>
      <c r="AA29" s="44"/>
      <c r="AB29" s="44"/>
      <c r="AC29" s="44"/>
      <c r="AD29" s="44"/>
      <c r="AE29" s="44"/>
      <c r="AF29" s="44"/>
      <c r="AG29" s="44"/>
      <c r="AH29" s="275"/>
      <c r="AI29" s="275"/>
      <c r="AJ29" s="275"/>
      <c r="AK29" s="275"/>
      <c r="AL29" s="297"/>
      <c r="AM29" s="275"/>
      <c r="AN29" s="45"/>
      <c r="AO29" s="112">
        <f t="shared" si="3"/>
        <v>0</v>
      </c>
      <c r="AP29" s="147"/>
      <c r="AQ29" s="147"/>
      <c r="AR29" s="147"/>
      <c r="AS29" s="147"/>
      <c r="AT29" s="147"/>
      <c r="AU29" s="147"/>
      <c r="AV29" s="147"/>
      <c r="AW29" s="147"/>
      <c r="AX29" s="101"/>
      <c r="AY29" s="101"/>
      <c r="AZ29" s="12"/>
      <c r="BA29" s="12"/>
      <c r="BB29" s="12"/>
      <c r="BC29" s="12"/>
      <c r="BD29" s="12"/>
      <c r="BE29" s="12"/>
      <c r="BF29" s="12"/>
      <c r="BG29" s="12"/>
      <c r="BH29" s="12"/>
      <c r="BI29" s="102"/>
      <c r="BJ29" s="99">
        <f t="shared" si="5"/>
        <v>0</v>
      </c>
    </row>
    <row r="30" spans="1:62" ht="18.75" customHeight="1" x14ac:dyDescent="0.2">
      <c r="A30" s="366"/>
      <c r="B30" s="424" t="s">
        <v>96</v>
      </c>
      <c r="C30" s="426" t="s">
        <v>137</v>
      </c>
      <c r="D30" s="10" t="s">
        <v>61</v>
      </c>
      <c r="E30" s="43">
        <v>4</v>
      </c>
      <c r="F30" s="43">
        <v>4</v>
      </c>
      <c r="G30" s="43">
        <v>4</v>
      </c>
      <c r="H30" s="43">
        <v>4</v>
      </c>
      <c r="I30" s="43">
        <v>4</v>
      </c>
      <c r="J30" s="43">
        <v>4</v>
      </c>
      <c r="K30" s="43">
        <v>2</v>
      </c>
      <c r="L30" s="43">
        <v>4</v>
      </c>
      <c r="M30" s="43">
        <v>4</v>
      </c>
      <c r="N30" s="43">
        <v>4</v>
      </c>
      <c r="O30" s="43">
        <v>2</v>
      </c>
      <c r="P30" s="43">
        <v>4</v>
      </c>
      <c r="Q30" s="333"/>
      <c r="R30" s="333"/>
      <c r="S30" s="100"/>
      <c r="T30" s="100"/>
      <c r="U30" s="45" t="s">
        <v>119</v>
      </c>
      <c r="V30" s="46">
        <f t="shared" si="24"/>
        <v>44</v>
      </c>
      <c r="W30" s="16"/>
      <c r="X30" s="16"/>
      <c r="Y30" s="281">
        <v>4</v>
      </c>
      <c r="Z30" s="44">
        <v>4</v>
      </c>
      <c r="AA30" s="44">
        <v>4</v>
      </c>
      <c r="AB30" s="44">
        <v>4</v>
      </c>
      <c r="AC30" s="44">
        <v>4</v>
      </c>
      <c r="AD30" s="44">
        <v>4</v>
      </c>
      <c r="AE30" s="44">
        <v>6</v>
      </c>
      <c r="AF30" s="44">
        <v>4</v>
      </c>
      <c r="AG30" s="44">
        <v>4</v>
      </c>
      <c r="AH30" s="275">
        <v>4</v>
      </c>
      <c r="AI30" s="275">
        <v>6</v>
      </c>
      <c r="AJ30" s="275">
        <v>6</v>
      </c>
      <c r="AK30" s="275">
        <v>4</v>
      </c>
      <c r="AL30" s="297">
        <v>4</v>
      </c>
      <c r="AM30" s="275">
        <v>4</v>
      </c>
      <c r="AN30" s="45" t="s">
        <v>29</v>
      </c>
      <c r="AO30" s="112">
        <f t="shared" si="3"/>
        <v>62</v>
      </c>
      <c r="AP30" s="147"/>
      <c r="AQ30" s="147"/>
      <c r="AR30" s="147"/>
      <c r="AS30" s="147"/>
      <c r="AT30" s="147"/>
      <c r="AU30" s="147"/>
      <c r="AV30" s="147"/>
      <c r="AW30" s="147"/>
      <c r="AX30" s="101"/>
      <c r="AY30" s="101"/>
      <c r="AZ30" s="12"/>
      <c r="BA30" s="12"/>
      <c r="BB30" s="12"/>
      <c r="BC30" s="12"/>
      <c r="BD30" s="12"/>
      <c r="BE30" s="12"/>
      <c r="BF30" s="12"/>
      <c r="BG30" s="12"/>
      <c r="BH30" s="12"/>
      <c r="BI30" s="102"/>
      <c r="BJ30" s="98">
        <f t="shared" si="5"/>
        <v>106</v>
      </c>
    </row>
    <row r="31" spans="1:62" ht="18.75" customHeight="1" x14ac:dyDescent="0.2">
      <c r="A31" s="366"/>
      <c r="B31" s="425"/>
      <c r="C31" s="427"/>
      <c r="D31" s="13" t="s">
        <v>62</v>
      </c>
      <c r="E31" s="29"/>
      <c r="F31" s="30"/>
      <c r="G31" s="30"/>
      <c r="H31" s="30"/>
      <c r="I31" s="30"/>
      <c r="J31" s="30"/>
      <c r="K31" s="30">
        <v>1</v>
      </c>
      <c r="L31" s="30"/>
      <c r="M31" s="30"/>
      <c r="N31" s="30"/>
      <c r="O31" s="30"/>
      <c r="P31" s="30"/>
      <c r="Q31" s="333"/>
      <c r="R31" s="333"/>
      <c r="S31" s="100"/>
      <c r="T31" s="100"/>
      <c r="U31" s="45"/>
      <c r="V31" s="49">
        <f t="shared" si="24"/>
        <v>1</v>
      </c>
      <c r="W31" s="16"/>
      <c r="X31" s="16"/>
      <c r="Y31" s="281"/>
      <c r="Z31" s="30"/>
      <c r="AA31" s="30"/>
      <c r="AB31" s="30"/>
      <c r="AC31" s="30"/>
      <c r="AD31" s="30"/>
      <c r="AE31" s="30"/>
      <c r="AF31" s="30"/>
      <c r="AG31" s="30"/>
      <c r="AH31" s="300">
        <v>2</v>
      </c>
      <c r="AI31" s="275"/>
      <c r="AJ31" s="275"/>
      <c r="AK31" s="275"/>
      <c r="AL31" s="297"/>
      <c r="AM31" s="274"/>
      <c r="AN31" s="48"/>
      <c r="AO31" s="112">
        <f t="shared" si="3"/>
        <v>2</v>
      </c>
      <c r="AP31" s="147"/>
      <c r="AQ31" s="147"/>
      <c r="AR31" s="147"/>
      <c r="AS31" s="147"/>
      <c r="AT31" s="147"/>
      <c r="AU31" s="147"/>
      <c r="AV31" s="147"/>
      <c r="AW31" s="147"/>
      <c r="AX31" s="101"/>
      <c r="AY31" s="101"/>
      <c r="AZ31" s="12"/>
      <c r="BA31" s="12"/>
      <c r="BB31" s="12"/>
      <c r="BC31" s="12"/>
      <c r="BD31" s="12"/>
      <c r="BE31" s="12"/>
      <c r="BF31" s="12"/>
      <c r="BG31" s="12"/>
      <c r="BH31" s="12"/>
      <c r="BI31" s="102"/>
      <c r="BJ31" s="99">
        <f t="shared" si="5"/>
        <v>3</v>
      </c>
    </row>
    <row r="32" spans="1:62" ht="18.75" customHeight="1" x14ac:dyDescent="0.2">
      <c r="A32" s="366"/>
      <c r="B32" s="424" t="s">
        <v>138</v>
      </c>
      <c r="C32" s="426" t="s">
        <v>139</v>
      </c>
      <c r="D32" s="10" t="s">
        <v>61</v>
      </c>
      <c r="E32" s="295">
        <v>2</v>
      </c>
      <c r="F32" s="259">
        <v>4</v>
      </c>
      <c r="G32" s="259">
        <v>2</v>
      </c>
      <c r="H32" s="259">
        <v>4</v>
      </c>
      <c r="I32" s="259">
        <v>2</v>
      </c>
      <c r="J32" s="259">
        <v>4</v>
      </c>
      <c r="K32" s="259">
        <v>2</v>
      </c>
      <c r="L32" s="259">
        <v>4</v>
      </c>
      <c r="M32" s="259">
        <v>4</v>
      </c>
      <c r="N32" s="259">
        <v>4</v>
      </c>
      <c r="O32" s="259">
        <v>2</v>
      </c>
      <c r="P32" s="259">
        <v>2</v>
      </c>
      <c r="Q32" s="333"/>
      <c r="R32" s="333"/>
      <c r="S32" s="100"/>
      <c r="T32" s="100"/>
      <c r="U32" s="45" t="s">
        <v>119</v>
      </c>
      <c r="V32" s="46">
        <f t="shared" si="24"/>
        <v>36</v>
      </c>
      <c r="W32" s="16"/>
      <c r="X32" s="16"/>
      <c r="Y32" s="281">
        <v>4</v>
      </c>
      <c r="Z32" s="259">
        <v>4</v>
      </c>
      <c r="AA32" s="259">
        <v>4</v>
      </c>
      <c r="AB32" s="259">
        <v>4</v>
      </c>
      <c r="AC32" s="259">
        <v>4</v>
      </c>
      <c r="AD32" s="259">
        <v>4</v>
      </c>
      <c r="AE32" s="259">
        <v>4</v>
      </c>
      <c r="AF32" s="259">
        <v>4</v>
      </c>
      <c r="AG32" s="259">
        <v>4</v>
      </c>
      <c r="AH32" s="281">
        <v>4</v>
      </c>
      <c r="AI32" s="281">
        <v>4</v>
      </c>
      <c r="AJ32" s="281">
        <v>2</v>
      </c>
      <c r="AK32" s="281">
        <v>4</v>
      </c>
      <c r="AL32" s="299">
        <v>4</v>
      </c>
      <c r="AM32" s="281">
        <v>4</v>
      </c>
      <c r="AN32" s="45" t="s">
        <v>29</v>
      </c>
      <c r="AO32" s="112">
        <f t="shared" si="3"/>
        <v>54</v>
      </c>
      <c r="AP32" s="147"/>
      <c r="AQ32" s="147"/>
      <c r="AR32" s="147"/>
      <c r="AS32" s="147"/>
      <c r="AT32" s="147"/>
      <c r="AU32" s="147"/>
      <c r="AV32" s="147"/>
      <c r="AW32" s="147"/>
      <c r="AX32" s="101"/>
      <c r="AY32" s="101"/>
      <c r="AZ32" s="12"/>
      <c r="BA32" s="12"/>
      <c r="BB32" s="12"/>
      <c r="BC32" s="12"/>
      <c r="BD32" s="12"/>
      <c r="BE32" s="12"/>
      <c r="BF32" s="12"/>
      <c r="BG32" s="12"/>
      <c r="BH32" s="12"/>
      <c r="BI32" s="102"/>
      <c r="BJ32" s="98">
        <f t="shared" si="5"/>
        <v>90</v>
      </c>
    </row>
    <row r="33" spans="1:62" ht="18.75" customHeight="1" x14ac:dyDescent="0.2">
      <c r="A33" s="366"/>
      <c r="B33" s="425"/>
      <c r="C33" s="427"/>
      <c r="D33" s="13" t="s">
        <v>62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>
        <v>1</v>
      </c>
      <c r="Q33" s="333"/>
      <c r="R33" s="333"/>
      <c r="S33" s="100"/>
      <c r="T33" s="100"/>
      <c r="U33" s="45"/>
      <c r="V33" s="49">
        <f t="shared" si="24"/>
        <v>1</v>
      </c>
      <c r="W33" s="16"/>
      <c r="X33" s="16"/>
      <c r="Y33" s="281"/>
      <c r="Z33" s="30"/>
      <c r="AA33" s="30"/>
      <c r="AB33" s="30"/>
      <c r="AC33" s="30"/>
      <c r="AD33" s="30"/>
      <c r="AE33" s="30"/>
      <c r="AF33" s="30"/>
      <c r="AG33" s="30"/>
      <c r="AH33" s="275"/>
      <c r="AI33" s="275"/>
      <c r="AJ33" s="275"/>
      <c r="AK33" s="275"/>
      <c r="AL33" s="297"/>
      <c r="AM33" s="274">
        <v>2</v>
      </c>
      <c r="AN33" s="45"/>
      <c r="AO33" s="112">
        <f t="shared" si="3"/>
        <v>2</v>
      </c>
      <c r="AP33" s="147"/>
      <c r="AQ33" s="147"/>
      <c r="AR33" s="147"/>
      <c r="AS33" s="147"/>
      <c r="AT33" s="147"/>
      <c r="AU33" s="147"/>
      <c r="AV33" s="147"/>
      <c r="AW33" s="147"/>
      <c r="AX33" s="101"/>
      <c r="AY33" s="101"/>
      <c r="AZ33" s="12"/>
      <c r="BA33" s="12"/>
      <c r="BB33" s="12"/>
      <c r="BC33" s="12"/>
      <c r="BD33" s="12"/>
      <c r="BE33" s="12"/>
      <c r="BF33" s="12"/>
      <c r="BG33" s="12"/>
      <c r="BH33" s="12"/>
      <c r="BI33" s="102"/>
      <c r="BJ33" s="99">
        <f t="shared" si="5"/>
        <v>3</v>
      </c>
    </row>
    <row r="34" spans="1:62" ht="15" customHeight="1" x14ac:dyDescent="0.2">
      <c r="A34" s="366"/>
      <c r="B34" s="424" t="s">
        <v>140</v>
      </c>
      <c r="C34" s="426" t="s">
        <v>141</v>
      </c>
      <c r="D34" s="10" t="s">
        <v>61</v>
      </c>
      <c r="E34" s="295">
        <v>2</v>
      </c>
      <c r="F34" s="259">
        <v>4</v>
      </c>
      <c r="G34" s="259">
        <v>2</v>
      </c>
      <c r="H34" s="259">
        <v>4</v>
      </c>
      <c r="I34" s="259">
        <v>2</v>
      </c>
      <c r="J34" s="259">
        <v>4</v>
      </c>
      <c r="K34" s="259">
        <v>2</v>
      </c>
      <c r="L34" s="259">
        <v>4</v>
      </c>
      <c r="M34" s="259">
        <v>2</v>
      </c>
      <c r="N34" s="259">
        <v>4</v>
      </c>
      <c r="O34" s="259">
        <v>4</v>
      </c>
      <c r="P34" s="259">
        <v>2</v>
      </c>
      <c r="Q34" s="333"/>
      <c r="R34" s="333"/>
      <c r="S34" s="100"/>
      <c r="T34" s="147"/>
      <c r="U34" s="45" t="s">
        <v>119</v>
      </c>
      <c r="V34" s="46">
        <f t="shared" si="24"/>
        <v>36</v>
      </c>
      <c r="W34" s="16"/>
      <c r="X34" s="16"/>
      <c r="Y34" s="281">
        <v>4</v>
      </c>
      <c r="Z34" s="259">
        <v>4</v>
      </c>
      <c r="AA34" s="259">
        <v>4</v>
      </c>
      <c r="AB34" s="259">
        <v>4</v>
      </c>
      <c r="AC34" s="259">
        <v>4</v>
      </c>
      <c r="AD34" s="259">
        <v>4</v>
      </c>
      <c r="AE34" s="259">
        <v>4</v>
      </c>
      <c r="AF34" s="259">
        <v>4</v>
      </c>
      <c r="AG34" s="259">
        <v>4</v>
      </c>
      <c r="AH34" s="281">
        <v>4</v>
      </c>
      <c r="AI34" s="281">
        <v>4</v>
      </c>
      <c r="AJ34" s="281">
        <v>4</v>
      </c>
      <c r="AK34" s="281">
        <v>4</v>
      </c>
      <c r="AL34" s="299">
        <v>4</v>
      </c>
      <c r="AM34" s="281">
        <v>2</v>
      </c>
      <c r="AN34" s="45" t="s">
        <v>29</v>
      </c>
      <c r="AO34" s="112">
        <f t="shared" si="3"/>
        <v>54</v>
      </c>
      <c r="AP34" s="147"/>
      <c r="AQ34" s="147"/>
      <c r="AR34" s="147"/>
      <c r="AS34" s="147"/>
      <c r="AT34" s="147"/>
      <c r="AU34" s="147"/>
      <c r="AV34" s="147"/>
      <c r="AW34" s="147"/>
      <c r="AX34" s="101"/>
      <c r="AY34" s="101"/>
      <c r="AZ34" s="12"/>
      <c r="BA34" s="12"/>
      <c r="BB34" s="12"/>
      <c r="BC34" s="12"/>
      <c r="BD34" s="12"/>
      <c r="BE34" s="12"/>
      <c r="BF34" s="12"/>
      <c r="BG34" s="12"/>
      <c r="BH34" s="12"/>
      <c r="BI34" s="102"/>
      <c r="BJ34" s="98">
        <f t="shared" si="5"/>
        <v>90</v>
      </c>
    </row>
    <row r="35" spans="1:62" ht="17.25" customHeight="1" x14ac:dyDescent="0.2">
      <c r="A35" s="366"/>
      <c r="B35" s="425"/>
      <c r="C35" s="427"/>
      <c r="D35" s="13" t="s">
        <v>62</v>
      </c>
      <c r="E35" s="29"/>
      <c r="F35" s="30"/>
      <c r="G35" s="30"/>
      <c r="H35" s="30"/>
      <c r="I35" s="30"/>
      <c r="J35" s="30"/>
      <c r="K35" s="30">
        <v>1</v>
      </c>
      <c r="L35" s="30"/>
      <c r="M35" s="30"/>
      <c r="N35" s="30"/>
      <c r="O35" s="30"/>
      <c r="P35" s="30"/>
      <c r="Q35" s="333"/>
      <c r="R35" s="333"/>
      <c r="S35" s="100"/>
      <c r="T35" s="147"/>
      <c r="U35" s="45"/>
      <c r="V35" s="49">
        <f t="shared" si="24"/>
        <v>1</v>
      </c>
      <c r="W35" s="16"/>
      <c r="X35" s="16"/>
      <c r="Y35" s="281"/>
      <c r="Z35" s="30"/>
      <c r="AA35" s="30"/>
      <c r="AB35" s="30"/>
      <c r="AC35" s="30"/>
      <c r="AD35" s="30"/>
      <c r="AE35" s="30"/>
      <c r="AF35" s="30"/>
      <c r="AG35" s="30">
        <v>1</v>
      </c>
      <c r="AH35" s="275"/>
      <c r="AI35" s="275"/>
      <c r="AJ35" s="275"/>
      <c r="AK35" s="275"/>
      <c r="AL35" s="297"/>
      <c r="AM35" s="274"/>
      <c r="AN35" s="48"/>
      <c r="AO35" s="112">
        <f t="shared" si="3"/>
        <v>1</v>
      </c>
      <c r="AP35" s="147"/>
      <c r="AQ35" s="147"/>
      <c r="AR35" s="147"/>
      <c r="AS35" s="147"/>
      <c r="AT35" s="147"/>
      <c r="AU35" s="147"/>
      <c r="AV35" s="147"/>
      <c r="AW35" s="147"/>
      <c r="AX35" s="101"/>
      <c r="AY35" s="101"/>
      <c r="AZ35" s="12"/>
      <c r="BA35" s="12"/>
      <c r="BB35" s="12"/>
      <c r="BC35" s="12"/>
      <c r="BD35" s="12"/>
      <c r="BE35" s="12"/>
      <c r="BF35" s="12"/>
      <c r="BG35" s="12"/>
      <c r="BH35" s="12"/>
      <c r="BI35" s="102"/>
      <c r="BJ35" s="99">
        <f t="shared" si="5"/>
        <v>2</v>
      </c>
    </row>
    <row r="36" spans="1:62" ht="18.75" customHeight="1" x14ac:dyDescent="0.2">
      <c r="A36" s="366"/>
      <c r="B36" s="213" t="s">
        <v>150</v>
      </c>
      <c r="C36" s="210" t="s">
        <v>135</v>
      </c>
      <c r="D36" s="239" t="s">
        <v>61</v>
      </c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333">
        <v>36</v>
      </c>
      <c r="R36" s="333">
        <v>36</v>
      </c>
      <c r="S36" s="100"/>
      <c r="T36" s="100"/>
      <c r="U36" s="45" t="s">
        <v>30</v>
      </c>
      <c r="V36" s="46">
        <f>SUM(E36:U36)</f>
        <v>72</v>
      </c>
      <c r="W36" s="72"/>
      <c r="X36" s="72"/>
      <c r="Y36" s="281"/>
      <c r="Z36" s="44"/>
      <c r="AA36" s="44"/>
      <c r="AB36" s="44"/>
      <c r="AC36" s="44"/>
      <c r="AD36" s="44"/>
      <c r="AE36" s="44"/>
      <c r="AF36" s="44"/>
      <c r="AG36" s="44"/>
      <c r="AH36" s="275"/>
      <c r="AI36" s="275"/>
      <c r="AJ36" s="275"/>
      <c r="AK36" s="275"/>
      <c r="AL36" s="297"/>
      <c r="AM36" s="275"/>
      <c r="AN36" s="45"/>
      <c r="AO36" s="112">
        <f t="shared" si="3"/>
        <v>0</v>
      </c>
      <c r="AP36" s="147"/>
      <c r="AQ36" s="147"/>
      <c r="AR36" s="147"/>
      <c r="AS36" s="147"/>
      <c r="AT36" s="147"/>
      <c r="AU36" s="147"/>
      <c r="AV36" s="147"/>
      <c r="AW36" s="147"/>
      <c r="AX36" s="101"/>
      <c r="AY36" s="101"/>
      <c r="AZ36" s="12"/>
      <c r="BA36" s="12"/>
      <c r="BB36" s="12"/>
      <c r="BC36" s="12"/>
      <c r="BD36" s="12"/>
      <c r="BE36" s="12"/>
      <c r="BF36" s="12"/>
      <c r="BG36" s="12"/>
      <c r="BH36" s="12"/>
      <c r="BI36" s="102"/>
      <c r="BJ36" s="98">
        <f t="shared" si="5"/>
        <v>72</v>
      </c>
    </row>
    <row r="37" spans="1:62" ht="18.75" customHeight="1" thickBot="1" x14ac:dyDescent="0.25">
      <c r="A37" s="366"/>
      <c r="B37" s="82" t="s">
        <v>151</v>
      </c>
      <c r="C37" s="1" t="s">
        <v>135</v>
      </c>
      <c r="D37" s="318" t="s">
        <v>61</v>
      </c>
      <c r="E37" s="84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335"/>
      <c r="R37" s="335"/>
      <c r="S37" s="108"/>
      <c r="T37" s="108"/>
      <c r="U37" s="53"/>
      <c r="V37" s="86">
        <f>SUM(E37:U37)</f>
        <v>0</v>
      </c>
      <c r="W37" s="74"/>
      <c r="X37" s="74"/>
      <c r="Y37" s="270"/>
      <c r="Z37" s="85"/>
      <c r="AA37" s="85"/>
      <c r="AB37" s="85"/>
      <c r="AC37" s="85"/>
      <c r="AD37" s="85"/>
      <c r="AE37" s="85"/>
      <c r="AF37" s="85"/>
      <c r="AG37" s="85"/>
      <c r="AH37" s="278"/>
      <c r="AI37" s="278"/>
      <c r="AJ37" s="278"/>
      <c r="AK37" s="278"/>
      <c r="AL37" s="319"/>
      <c r="AM37" s="278"/>
      <c r="AN37" s="53" t="s">
        <v>30</v>
      </c>
      <c r="AO37" s="86">
        <f t="shared" si="3"/>
        <v>144</v>
      </c>
      <c r="AP37" s="148">
        <v>36</v>
      </c>
      <c r="AQ37" s="148">
        <v>36</v>
      </c>
      <c r="AR37" s="148">
        <v>36</v>
      </c>
      <c r="AS37" s="148">
        <v>36</v>
      </c>
      <c r="AT37" s="148"/>
      <c r="AU37" s="148"/>
      <c r="AV37" s="148"/>
      <c r="AW37" s="148"/>
      <c r="AX37" s="311"/>
      <c r="AY37" s="311"/>
      <c r="AZ37" s="106"/>
      <c r="BA37" s="106"/>
      <c r="BB37" s="106"/>
      <c r="BC37" s="106"/>
      <c r="BD37" s="106"/>
      <c r="BE37" s="106"/>
      <c r="BF37" s="106"/>
      <c r="BG37" s="106"/>
      <c r="BH37" s="106"/>
      <c r="BI37" s="107"/>
      <c r="BJ37" s="98">
        <f t="shared" si="5"/>
        <v>144</v>
      </c>
    </row>
    <row r="38" spans="1:62" ht="18.75" customHeight="1" x14ac:dyDescent="0.2">
      <c r="A38" s="366"/>
      <c r="B38" s="428" t="s">
        <v>17</v>
      </c>
      <c r="C38" s="430" t="s">
        <v>142</v>
      </c>
      <c r="D38" s="314" t="s">
        <v>61</v>
      </c>
      <c r="E38" s="315">
        <f>SUM(E40,E42,E44)</f>
        <v>12</v>
      </c>
      <c r="F38" s="315">
        <f t="shared" ref="F38:R38" si="25">SUM(F40,F42,F44)</f>
        <v>12</v>
      </c>
      <c r="G38" s="315">
        <f t="shared" si="25"/>
        <v>12</v>
      </c>
      <c r="H38" s="315">
        <f t="shared" si="25"/>
        <v>12</v>
      </c>
      <c r="I38" s="315">
        <f t="shared" si="25"/>
        <v>14</v>
      </c>
      <c r="J38" s="315">
        <f t="shared" si="25"/>
        <v>12</v>
      </c>
      <c r="K38" s="315">
        <f t="shared" si="25"/>
        <v>12</v>
      </c>
      <c r="L38" s="315">
        <f t="shared" si="25"/>
        <v>12</v>
      </c>
      <c r="M38" s="315">
        <f t="shared" si="25"/>
        <v>14</v>
      </c>
      <c r="N38" s="315">
        <f t="shared" si="25"/>
        <v>14</v>
      </c>
      <c r="O38" s="315">
        <f t="shared" si="25"/>
        <v>14</v>
      </c>
      <c r="P38" s="315">
        <f t="shared" si="25"/>
        <v>12</v>
      </c>
      <c r="Q38" s="241">
        <f t="shared" si="25"/>
        <v>0</v>
      </c>
      <c r="R38" s="241">
        <f t="shared" si="25"/>
        <v>0</v>
      </c>
      <c r="S38" s="241">
        <f t="shared" ref="S38:T38" si="26">SUM(S40,S42,S44)</f>
        <v>36</v>
      </c>
      <c r="T38" s="241">
        <f t="shared" si="26"/>
        <v>36</v>
      </c>
      <c r="U38" s="212"/>
      <c r="V38" s="112">
        <f>SUM(E38:U38)</f>
        <v>224</v>
      </c>
      <c r="W38" s="244"/>
      <c r="X38" s="244"/>
      <c r="Y38" s="317">
        <f>SUM(Y40,Y42,Y44)</f>
        <v>0</v>
      </c>
      <c r="Z38" s="317">
        <f>SUM(Z40,Z42,Z44)</f>
        <v>0</v>
      </c>
      <c r="AA38" s="317">
        <f t="shared" ref="AA38:AM38" si="27">SUM(AA40,AA42,AA44)</f>
        <v>0</v>
      </c>
      <c r="AB38" s="317">
        <f t="shared" si="27"/>
        <v>0</v>
      </c>
      <c r="AC38" s="317">
        <f t="shared" si="27"/>
        <v>0</v>
      </c>
      <c r="AD38" s="317">
        <f t="shared" si="27"/>
        <v>0</v>
      </c>
      <c r="AE38" s="317">
        <f t="shared" si="27"/>
        <v>0</v>
      </c>
      <c r="AF38" s="317">
        <f t="shared" si="27"/>
        <v>0</v>
      </c>
      <c r="AG38" s="317">
        <f t="shared" si="27"/>
        <v>0</v>
      </c>
      <c r="AH38" s="317">
        <f t="shared" si="27"/>
        <v>0</v>
      </c>
      <c r="AI38" s="317">
        <f t="shared" si="27"/>
        <v>0</v>
      </c>
      <c r="AJ38" s="317">
        <f t="shared" si="27"/>
        <v>0</v>
      </c>
      <c r="AK38" s="317">
        <f t="shared" si="27"/>
        <v>0</v>
      </c>
      <c r="AL38" s="317">
        <f t="shared" si="27"/>
        <v>0</v>
      </c>
      <c r="AM38" s="317">
        <f t="shared" si="27"/>
        <v>0</v>
      </c>
      <c r="AN38" s="212"/>
      <c r="AO38" s="112">
        <f t="shared" si="3"/>
        <v>0</v>
      </c>
      <c r="AP38" s="241">
        <f>SUM(AP40,AP42,AP44)</f>
        <v>0</v>
      </c>
      <c r="AQ38" s="241">
        <f t="shared" ref="AQ38:AW38" si="28">SUM(AQ40,AQ42,AQ44)</f>
        <v>0</v>
      </c>
      <c r="AR38" s="241">
        <f t="shared" si="28"/>
        <v>0</v>
      </c>
      <c r="AS38" s="241">
        <f t="shared" si="28"/>
        <v>0</v>
      </c>
      <c r="AT38" s="241">
        <f t="shared" si="28"/>
        <v>0</v>
      </c>
      <c r="AU38" s="241">
        <f t="shared" si="28"/>
        <v>0</v>
      </c>
      <c r="AV38" s="241">
        <f t="shared" si="28"/>
        <v>0</v>
      </c>
      <c r="AW38" s="241">
        <f t="shared" si="28"/>
        <v>0</v>
      </c>
      <c r="AX38" s="131"/>
      <c r="AY38" s="131"/>
      <c r="AZ38" s="127"/>
      <c r="BA38" s="127"/>
      <c r="BB38" s="127"/>
      <c r="BC38" s="127"/>
      <c r="BD38" s="127"/>
      <c r="BE38" s="127"/>
      <c r="BF38" s="127"/>
      <c r="BG38" s="127"/>
      <c r="BH38" s="127"/>
      <c r="BI38" s="128"/>
      <c r="BJ38" s="98">
        <f t="shared" si="5"/>
        <v>224</v>
      </c>
    </row>
    <row r="39" spans="1:62" ht="18.75" customHeight="1" x14ac:dyDescent="0.2">
      <c r="A39" s="366"/>
      <c r="B39" s="429"/>
      <c r="C39" s="431"/>
      <c r="D39" s="233" t="s">
        <v>62</v>
      </c>
      <c r="E39" s="234">
        <f>SUM(E41,E43)</f>
        <v>2</v>
      </c>
      <c r="F39" s="234">
        <f t="shared" ref="F39:R39" si="29">SUM(F41,F43)</f>
        <v>0</v>
      </c>
      <c r="G39" s="234">
        <f t="shared" si="29"/>
        <v>2</v>
      </c>
      <c r="H39" s="234">
        <f t="shared" si="29"/>
        <v>0</v>
      </c>
      <c r="I39" s="234">
        <f t="shared" si="29"/>
        <v>0</v>
      </c>
      <c r="J39" s="234">
        <f t="shared" si="29"/>
        <v>0</v>
      </c>
      <c r="K39" s="234">
        <f t="shared" si="29"/>
        <v>0</v>
      </c>
      <c r="L39" s="234">
        <f t="shared" si="29"/>
        <v>0</v>
      </c>
      <c r="M39" s="234">
        <f t="shared" si="29"/>
        <v>0</v>
      </c>
      <c r="N39" s="234">
        <f t="shared" si="29"/>
        <v>0</v>
      </c>
      <c r="O39" s="234">
        <f t="shared" si="29"/>
        <v>0</v>
      </c>
      <c r="P39" s="234">
        <f t="shared" si="29"/>
        <v>0</v>
      </c>
      <c r="Q39" s="229">
        <f t="shared" si="29"/>
        <v>0</v>
      </c>
      <c r="R39" s="229">
        <f t="shared" si="29"/>
        <v>0</v>
      </c>
      <c r="S39" s="229">
        <f t="shared" ref="S39:T39" si="30">SUM(S41,S43)</f>
        <v>0</v>
      </c>
      <c r="T39" s="229">
        <f t="shared" si="30"/>
        <v>0</v>
      </c>
      <c r="U39" s="45"/>
      <c r="V39" s="181">
        <f>SUM(E39:Q39)</f>
        <v>4</v>
      </c>
      <c r="W39" s="79"/>
      <c r="X39" s="79"/>
      <c r="Y39" s="298">
        <f>SUM(Y41,Y43)</f>
        <v>0</v>
      </c>
      <c r="Z39" s="298">
        <f>SUM(Z41,Z43)</f>
        <v>0</v>
      </c>
      <c r="AA39" s="298">
        <f t="shared" ref="AA39:AM39" si="31">SUM(AA41,AA43)</f>
        <v>0</v>
      </c>
      <c r="AB39" s="298">
        <f t="shared" si="31"/>
        <v>0</v>
      </c>
      <c r="AC39" s="298">
        <f t="shared" si="31"/>
        <v>0</v>
      </c>
      <c r="AD39" s="298">
        <f t="shared" si="31"/>
        <v>0</v>
      </c>
      <c r="AE39" s="298">
        <f t="shared" si="31"/>
        <v>0</v>
      </c>
      <c r="AF39" s="298">
        <f t="shared" si="31"/>
        <v>0</v>
      </c>
      <c r="AG39" s="298">
        <f t="shared" si="31"/>
        <v>0</v>
      </c>
      <c r="AH39" s="298">
        <f t="shared" si="31"/>
        <v>0</v>
      </c>
      <c r="AI39" s="298">
        <f t="shared" si="31"/>
        <v>0</v>
      </c>
      <c r="AJ39" s="298">
        <f t="shared" si="31"/>
        <v>0</v>
      </c>
      <c r="AK39" s="298">
        <f t="shared" si="31"/>
        <v>0</v>
      </c>
      <c r="AL39" s="298">
        <f t="shared" si="31"/>
        <v>0</v>
      </c>
      <c r="AM39" s="298">
        <f t="shared" si="31"/>
        <v>0</v>
      </c>
      <c r="AN39" s="58"/>
      <c r="AO39" s="112">
        <f t="shared" si="3"/>
        <v>0</v>
      </c>
      <c r="AP39" s="147"/>
      <c r="AQ39" s="147"/>
      <c r="AR39" s="147"/>
      <c r="AS39" s="147"/>
      <c r="AT39" s="147"/>
      <c r="AU39" s="147"/>
      <c r="AV39" s="147"/>
      <c r="AW39" s="147"/>
      <c r="AX39" s="118"/>
      <c r="AY39" s="118"/>
      <c r="AZ39" s="116"/>
      <c r="BA39" s="116"/>
      <c r="BB39" s="116"/>
      <c r="BC39" s="116"/>
      <c r="BD39" s="116"/>
      <c r="BE39" s="116"/>
      <c r="BF39" s="116"/>
      <c r="BG39" s="116"/>
      <c r="BH39" s="116"/>
      <c r="BI39" s="117"/>
      <c r="BJ39" s="99">
        <f t="shared" si="5"/>
        <v>4</v>
      </c>
    </row>
    <row r="40" spans="1:62" ht="18.75" customHeight="1" x14ac:dyDescent="0.2">
      <c r="A40" s="366"/>
      <c r="B40" s="424" t="s">
        <v>97</v>
      </c>
      <c r="C40" s="426" t="s">
        <v>152</v>
      </c>
      <c r="D40" s="10" t="s">
        <v>61</v>
      </c>
      <c r="E40" s="91">
        <v>6</v>
      </c>
      <c r="F40" s="91">
        <v>6</v>
      </c>
      <c r="G40" s="91">
        <v>6</v>
      </c>
      <c r="H40" s="91">
        <v>6</v>
      </c>
      <c r="I40" s="91">
        <v>6</v>
      </c>
      <c r="J40" s="91">
        <v>6</v>
      </c>
      <c r="K40" s="91">
        <v>6</v>
      </c>
      <c r="L40" s="91">
        <v>6</v>
      </c>
      <c r="M40" s="91">
        <v>6</v>
      </c>
      <c r="N40" s="91">
        <v>6</v>
      </c>
      <c r="O40" s="91">
        <v>6</v>
      </c>
      <c r="P40" s="91">
        <v>6</v>
      </c>
      <c r="Q40" s="100"/>
      <c r="R40" s="100"/>
      <c r="S40" s="100"/>
      <c r="T40" s="100"/>
      <c r="U40" s="58" t="s">
        <v>29</v>
      </c>
      <c r="V40" s="181">
        <f>SUM(E40:Q40)</f>
        <v>72</v>
      </c>
      <c r="W40" s="79"/>
      <c r="X40" s="79"/>
      <c r="Y40" s="301"/>
      <c r="Z40" s="80"/>
      <c r="AA40" s="80"/>
      <c r="AB40" s="80"/>
      <c r="AC40" s="80"/>
      <c r="AD40" s="80"/>
      <c r="AE40" s="80"/>
      <c r="AF40" s="80"/>
      <c r="AG40" s="80"/>
      <c r="AH40" s="282"/>
      <c r="AI40" s="282"/>
      <c r="AJ40" s="282"/>
      <c r="AK40" s="282"/>
      <c r="AL40" s="294"/>
      <c r="AM40" s="275"/>
      <c r="AN40" s="58"/>
      <c r="AO40" s="112">
        <f t="shared" si="3"/>
        <v>0</v>
      </c>
      <c r="AP40" s="147"/>
      <c r="AQ40" s="147"/>
      <c r="AR40" s="147"/>
      <c r="AS40" s="147"/>
      <c r="AT40" s="147"/>
      <c r="AU40" s="147"/>
      <c r="AV40" s="147"/>
      <c r="AW40" s="147"/>
      <c r="AX40" s="118"/>
      <c r="AY40" s="118"/>
      <c r="AZ40" s="116"/>
      <c r="BA40" s="116"/>
      <c r="BB40" s="116"/>
      <c r="BC40" s="116"/>
      <c r="BD40" s="116"/>
      <c r="BE40" s="116"/>
      <c r="BF40" s="116"/>
      <c r="BG40" s="116"/>
      <c r="BH40" s="116"/>
      <c r="BI40" s="117"/>
      <c r="BJ40" s="98">
        <f t="shared" si="5"/>
        <v>72</v>
      </c>
    </row>
    <row r="41" spans="1:62" ht="18.75" customHeight="1" x14ac:dyDescent="0.2">
      <c r="A41" s="366"/>
      <c r="B41" s="425"/>
      <c r="C41" s="427"/>
      <c r="D41" s="13" t="s">
        <v>62</v>
      </c>
      <c r="E41" s="32"/>
      <c r="F41" s="32"/>
      <c r="G41" s="32">
        <v>2</v>
      </c>
      <c r="H41" s="32"/>
      <c r="I41" s="32"/>
      <c r="J41" s="32"/>
      <c r="K41" s="32"/>
      <c r="L41" s="32"/>
      <c r="M41" s="32"/>
      <c r="N41" s="32"/>
      <c r="O41" s="32"/>
      <c r="P41" s="32"/>
      <c r="Q41" s="100"/>
      <c r="R41" s="100"/>
      <c r="S41" s="100"/>
      <c r="T41" s="100"/>
      <c r="U41" s="189"/>
      <c r="V41" s="59">
        <f>SUM(E41:Q41)</f>
        <v>2</v>
      </c>
      <c r="W41" s="190"/>
      <c r="X41" s="190"/>
      <c r="Y41" s="301"/>
      <c r="Z41" s="80"/>
      <c r="AA41" s="80"/>
      <c r="AB41" s="80"/>
      <c r="AC41" s="80"/>
      <c r="AD41" s="80"/>
      <c r="AE41" s="80"/>
      <c r="AF41" s="80"/>
      <c r="AG41" s="80"/>
      <c r="AH41" s="282"/>
      <c r="AI41" s="282"/>
      <c r="AJ41" s="282"/>
      <c r="AK41" s="282"/>
      <c r="AL41" s="294"/>
      <c r="AM41" s="275"/>
      <c r="AN41" s="58"/>
      <c r="AO41" s="112">
        <f t="shared" si="3"/>
        <v>0</v>
      </c>
      <c r="AP41" s="147"/>
      <c r="AQ41" s="147"/>
      <c r="AR41" s="147"/>
      <c r="AS41" s="147"/>
      <c r="AT41" s="147"/>
      <c r="AU41" s="147"/>
      <c r="AV41" s="147"/>
      <c r="AW41" s="147"/>
      <c r="AX41" s="118"/>
      <c r="AY41" s="118"/>
      <c r="AZ41" s="116"/>
      <c r="BA41" s="116"/>
      <c r="BB41" s="116"/>
      <c r="BC41" s="116"/>
      <c r="BD41" s="116"/>
      <c r="BE41" s="116"/>
      <c r="BF41" s="116"/>
      <c r="BG41" s="116"/>
      <c r="BH41" s="116"/>
      <c r="BI41" s="117"/>
      <c r="BJ41" s="99">
        <f t="shared" si="5"/>
        <v>2</v>
      </c>
    </row>
    <row r="42" spans="1:62" ht="16.5" customHeight="1" x14ac:dyDescent="0.2">
      <c r="A42" s="366"/>
      <c r="B42" s="434" t="s">
        <v>153</v>
      </c>
      <c r="C42" s="426" t="s">
        <v>154</v>
      </c>
      <c r="D42" s="10" t="s">
        <v>61</v>
      </c>
      <c r="E42" s="91">
        <v>6</v>
      </c>
      <c r="F42" s="80">
        <v>6</v>
      </c>
      <c r="G42" s="91">
        <v>6</v>
      </c>
      <c r="H42" s="80">
        <v>6</v>
      </c>
      <c r="I42" s="91">
        <v>8</v>
      </c>
      <c r="J42" s="80">
        <v>6</v>
      </c>
      <c r="K42" s="91">
        <v>6</v>
      </c>
      <c r="L42" s="80">
        <v>6</v>
      </c>
      <c r="M42" s="91">
        <v>8</v>
      </c>
      <c r="N42" s="80">
        <v>8</v>
      </c>
      <c r="O42" s="91">
        <v>8</v>
      </c>
      <c r="P42" s="80">
        <v>6</v>
      </c>
      <c r="Q42" s="100"/>
      <c r="R42" s="100"/>
      <c r="S42" s="100"/>
      <c r="T42" s="100"/>
      <c r="U42" s="58" t="s">
        <v>29</v>
      </c>
      <c r="V42" s="181">
        <f>SUM(E42:Q42)</f>
        <v>80</v>
      </c>
      <c r="W42" s="79"/>
      <c r="X42" s="79"/>
      <c r="Y42" s="301"/>
      <c r="Z42" s="80"/>
      <c r="AA42" s="80"/>
      <c r="AB42" s="80"/>
      <c r="AC42" s="80"/>
      <c r="AD42" s="80"/>
      <c r="AE42" s="80"/>
      <c r="AF42" s="80"/>
      <c r="AG42" s="80"/>
      <c r="AH42" s="282"/>
      <c r="AI42" s="282"/>
      <c r="AJ42" s="282"/>
      <c r="AK42" s="282"/>
      <c r="AL42" s="294"/>
      <c r="AM42" s="275"/>
      <c r="AN42" s="58"/>
      <c r="AO42" s="112">
        <f t="shared" si="3"/>
        <v>0</v>
      </c>
      <c r="AP42" s="147"/>
      <c r="AQ42" s="147"/>
      <c r="AR42" s="147"/>
      <c r="AS42" s="147"/>
      <c r="AT42" s="147"/>
      <c r="AU42" s="147"/>
      <c r="AV42" s="147"/>
      <c r="AW42" s="147"/>
      <c r="AX42" s="118"/>
      <c r="AY42" s="118"/>
      <c r="AZ42" s="116"/>
      <c r="BA42" s="116"/>
      <c r="BB42" s="116"/>
      <c r="BC42" s="116"/>
      <c r="BD42" s="116"/>
      <c r="BE42" s="116"/>
      <c r="BF42" s="116"/>
      <c r="BG42" s="116"/>
      <c r="BH42" s="116"/>
      <c r="BI42" s="117"/>
      <c r="BJ42" s="98">
        <f t="shared" si="5"/>
        <v>80</v>
      </c>
    </row>
    <row r="43" spans="1:62" ht="18.75" customHeight="1" x14ac:dyDescent="0.2">
      <c r="A43" s="366"/>
      <c r="B43" s="435"/>
      <c r="C43" s="427"/>
      <c r="D43" s="13" t="s">
        <v>62</v>
      </c>
      <c r="E43" s="32">
        <v>2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100"/>
      <c r="R43" s="100"/>
      <c r="S43" s="100"/>
      <c r="T43" s="100"/>
      <c r="U43" s="189"/>
      <c r="V43" s="59">
        <f>SUM(E43:Q43)</f>
        <v>2</v>
      </c>
      <c r="W43" s="190"/>
      <c r="X43" s="190"/>
      <c r="Y43" s="302"/>
      <c r="Z43" s="33"/>
      <c r="AA43" s="33"/>
      <c r="AB43" s="33"/>
      <c r="AC43" s="33"/>
      <c r="AD43" s="33"/>
      <c r="AE43" s="33"/>
      <c r="AF43" s="33"/>
      <c r="AG43" s="33"/>
      <c r="AH43" s="282"/>
      <c r="AI43" s="282"/>
      <c r="AJ43" s="282"/>
      <c r="AK43" s="282"/>
      <c r="AL43" s="294"/>
      <c r="AM43" s="274"/>
      <c r="AN43" s="189"/>
      <c r="AO43" s="112">
        <f t="shared" si="3"/>
        <v>0</v>
      </c>
      <c r="AP43" s="147"/>
      <c r="AQ43" s="147"/>
      <c r="AR43" s="147"/>
      <c r="AS43" s="147"/>
      <c r="AT43" s="147"/>
      <c r="AU43" s="147"/>
      <c r="AV43" s="147"/>
      <c r="AW43" s="147"/>
      <c r="AX43" s="118"/>
      <c r="AY43" s="118"/>
      <c r="AZ43" s="116"/>
      <c r="BA43" s="116"/>
      <c r="BB43" s="116"/>
      <c r="BC43" s="116"/>
      <c r="BD43" s="116"/>
      <c r="BE43" s="116"/>
      <c r="BF43" s="116"/>
      <c r="BG43" s="116"/>
      <c r="BH43" s="116"/>
      <c r="BI43" s="117"/>
      <c r="BJ43" s="99">
        <f t="shared" si="5"/>
        <v>2</v>
      </c>
    </row>
    <row r="44" spans="1:62" ht="28.5" customHeight="1" thickBot="1" x14ac:dyDescent="0.25">
      <c r="A44" s="366"/>
      <c r="B44" s="323" t="s">
        <v>155</v>
      </c>
      <c r="C44" s="324" t="s">
        <v>142</v>
      </c>
      <c r="D44" s="83" t="s">
        <v>61</v>
      </c>
      <c r="E44" s="84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108"/>
      <c r="R44" s="108"/>
      <c r="S44" s="148">
        <v>36</v>
      </c>
      <c r="T44" s="148">
        <v>36</v>
      </c>
      <c r="U44" s="53" t="s">
        <v>30</v>
      </c>
      <c r="V44" s="86">
        <f t="shared" ref="V44:V51" si="32">SUM(E44:Q44)</f>
        <v>0</v>
      </c>
      <c r="W44" s="74"/>
      <c r="X44" s="74"/>
      <c r="Y44" s="286"/>
      <c r="Z44" s="85"/>
      <c r="AA44" s="85"/>
      <c r="AB44" s="85"/>
      <c r="AC44" s="85"/>
      <c r="AD44" s="85"/>
      <c r="AE44" s="85"/>
      <c r="AF44" s="85"/>
      <c r="AG44" s="85"/>
      <c r="AH44" s="283"/>
      <c r="AI44" s="283"/>
      <c r="AJ44" s="283"/>
      <c r="AK44" s="283"/>
      <c r="AL44" s="325"/>
      <c r="AM44" s="278"/>
      <c r="AN44" s="53"/>
      <c r="AO44" s="86">
        <f t="shared" si="3"/>
        <v>0</v>
      </c>
      <c r="AP44" s="148"/>
      <c r="AQ44" s="148"/>
      <c r="AR44" s="148"/>
      <c r="AS44" s="148"/>
      <c r="AT44" s="148"/>
      <c r="AU44" s="148"/>
      <c r="AV44" s="148"/>
      <c r="AW44" s="148"/>
      <c r="AX44" s="311"/>
      <c r="AY44" s="311"/>
      <c r="AZ44" s="106"/>
      <c r="BA44" s="106"/>
      <c r="BB44" s="106"/>
      <c r="BC44" s="106"/>
      <c r="BD44" s="106"/>
      <c r="BE44" s="106"/>
      <c r="BF44" s="106"/>
      <c r="BG44" s="106"/>
      <c r="BH44" s="106"/>
      <c r="BI44" s="107"/>
      <c r="BJ44" s="98">
        <f t="shared" si="5"/>
        <v>0</v>
      </c>
    </row>
    <row r="45" spans="1:62" ht="20.25" customHeight="1" x14ac:dyDescent="0.2">
      <c r="A45" s="366"/>
      <c r="B45" s="428" t="s">
        <v>20</v>
      </c>
      <c r="C45" s="430" t="s">
        <v>144</v>
      </c>
      <c r="D45" s="314" t="s">
        <v>61</v>
      </c>
      <c r="E45" s="315">
        <f>SUM(E47,E49,E51,)</f>
        <v>6</v>
      </c>
      <c r="F45" s="315">
        <f t="shared" ref="F45:R45" si="33">SUM(F47,F49,F51,)</f>
        <v>6</v>
      </c>
      <c r="G45" s="315">
        <f t="shared" si="33"/>
        <v>6</v>
      </c>
      <c r="H45" s="315">
        <f t="shared" si="33"/>
        <v>6</v>
      </c>
      <c r="I45" s="315">
        <f t="shared" si="33"/>
        <v>6</v>
      </c>
      <c r="J45" s="315">
        <f t="shared" si="33"/>
        <v>6</v>
      </c>
      <c r="K45" s="315">
        <f t="shared" si="33"/>
        <v>8</v>
      </c>
      <c r="L45" s="315">
        <f t="shared" si="33"/>
        <v>6</v>
      </c>
      <c r="M45" s="315">
        <f t="shared" si="33"/>
        <v>4</v>
      </c>
      <c r="N45" s="315">
        <f t="shared" si="33"/>
        <v>4</v>
      </c>
      <c r="O45" s="315">
        <f t="shared" si="33"/>
        <v>4</v>
      </c>
      <c r="P45" s="315">
        <f t="shared" si="33"/>
        <v>4</v>
      </c>
      <c r="Q45" s="241">
        <f t="shared" si="33"/>
        <v>0</v>
      </c>
      <c r="R45" s="241">
        <f t="shared" si="33"/>
        <v>0</v>
      </c>
      <c r="S45" s="241">
        <f t="shared" ref="S45:T45" si="34">SUM(S47,S49,S51,)</f>
        <v>0</v>
      </c>
      <c r="T45" s="241">
        <f t="shared" si="34"/>
        <v>0</v>
      </c>
      <c r="U45" s="320"/>
      <c r="V45" s="321">
        <f t="shared" si="32"/>
        <v>66</v>
      </c>
      <c r="W45" s="244"/>
      <c r="X45" s="244"/>
      <c r="Y45" s="322">
        <f>SUM(Y47,Y49,Y51)</f>
        <v>10</v>
      </c>
      <c r="Z45" s="322">
        <f>SUM(Z47,Z49,Z51)</f>
        <v>6</v>
      </c>
      <c r="AA45" s="322">
        <f t="shared" ref="AA45:AM45" si="35">SUM(AA47,AA49,AA51)</f>
        <v>8</v>
      </c>
      <c r="AB45" s="322">
        <f t="shared" si="35"/>
        <v>6</v>
      </c>
      <c r="AC45" s="322">
        <f t="shared" si="35"/>
        <v>8</v>
      </c>
      <c r="AD45" s="322">
        <f t="shared" si="35"/>
        <v>8</v>
      </c>
      <c r="AE45" s="322">
        <f t="shared" si="35"/>
        <v>8</v>
      </c>
      <c r="AF45" s="322">
        <f t="shared" si="35"/>
        <v>8</v>
      </c>
      <c r="AG45" s="322">
        <f t="shared" si="35"/>
        <v>8</v>
      </c>
      <c r="AH45" s="322">
        <f t="shared" si="35"/>
        <v>8</v>
      </c>
      <c r="AI45" s="322">
        <f t="shared" si="35"/>
        <v>8</v>
      </c>
      <c r="AJ45" s="322">
        <f t="shared" si="35"/>
        <v>10</v>
      </c>
      <c r="AK45" s="322">
        <f t="shared" si="35"/>
        <v>8</v>
      </c>
      <c r="AL45" s="322">
        <f t="shared" si="35"/>
        <v>8</v>
      </c>
      <c r="AM45" s="322">
        <f t="shared" si="35"/>
        <v>10</v>
      </c>
      <c r="AN45" s="211"/>
      <c r="AO45" s="112">
        <f>SUM(Z45:AM45,AP45:AW45)</f>
        <v>256</v>
      </c>
      <c r="AP45" s="241">
        <f>SUM(AP47,AP49,AP51)</f>
        <v>0</v>
      </c>
      <c r="AQ45" s="241">
        <f t="shared" ref="AQ45:AW45" si="36">SUM(AQ47,AQ49,AQ51)</f>
        <v>0</v>
      </c>
      <c r="AR45" s="241">
        <f t="shared" si="36"/>
        <v>0</v>
      </c>
      <c r="AS45" s="241">
        <f t="shared" si="36"/>
        <v>0</v>
      </c>
      <c r="AT45" s="241">
        <f t="shared" si="36"/>
        <v>36</v>
      </c>
      <c r="AU45" s="241">
        <f t="shared" si="36"/>
        <v>36</v>
      </c>
      <c r="AV45" s="241">
        <f t="shared" si="36"/>
        <v>36</v>
      </c>
      <c r="AW45" s="241">
        <f t="shared" si="36"/>
        <v>36</v>
      </c>
      <c r="AX45" s="131"/>
      <c r="AY45" s="131"/>
      <c r="AZ45" s="127"/>
      <c r="BA45" s="127"/>
      <c r="BB45" s="127"/>
      <c r="BC45" s="127"/>
      <c r="BD45" s="127"/>
      <c r="BE45" s="127"/>
      <c r="BF45" s="127"/>
      <c r="BG45" s="127"/>
      <c r="BH45" s="127"/>
      <c r="BI45" s="128"/>
      <c r="BJ45" s="98">
        <f t="shared" si="5"/>
        <v>322</v>
      </c>
    </row>
    <row r="46" spans="1:62" ht="22.5" customHeight="1" x14ac:dyDescent="0.2">
      <c r="A46" s="366"/>
      <c r="B46" s="429"/>
      <c r="C46" s="431"/>
      <c r="D46" s="233" t="s">
        <v>62</v>
      </c>
      <c r="E46" s="296">
        <f>SUM(E48,E50)</f>
        <v>0</v>
      </c>
      <c r="F46" s="296">
        <f t="shared" ref="F46:R46" si="37">SUM(F48,F50)</f>
        <v>0</v>
      </c>
      <c r="G46" s="296">
        <f t="shared" si="37"/>
        <v>0</v>
      </c>
      <c r="H46" s="296">
        <f t="shared" si="37"/>
        <v>0</v>
      </c>
      <c r="I46" s="296">
        <f t="shared" si="37"/>
        <v>2</v>
      </c>
      <c r="J46" s="296">
        <f t="shared" si="37"/>
        <v>0</v>
      </c>
      <c r="K46" s="296">
        <f t="shared" si="37"/>
        <v>0</v>
      </c>
      <c r="L46" s="296">
        <f t="shared" si="37"/>
        <v>0</v>
      </c>
      <c r="M46" s="296">
        <f t="shared" si="37"/>
        <v>0</v>
      </c>
      <c r="N46" s="296">
        <f t="shared" si="37"/>
        <v>0</v>
      </c>
      <c r="O46" s="296">
        <f t="shared" si="37"/>
        <v>0</v>
      </c>
      <c r="P46" s="296">
        <f t="shared" si="37"/>
        <v>0</v>
      </c>
      <c r="Q46" s="229">
        <f t="shared" si="37"/>
        <v>0</v>
      </c>
      <c r="R46" s="229">
        <f t="shared" si="37"/>
        <v>0</v>
      </c>
      <c r="S46" s="229">
        <f t="shared" ref="S46:T46" si="38">SUM(S48,S50)</f>
        <v>0</v>
      </c>
      <c r="T46" s="229">
        <f t="shared" si="38"/>
        <v>0</v>
      </c>
      <c r="U46" s="191"/>
      <c r="V46" s="181">
        <f t="shared" si="32"/>
        <v>2</v>
      </c>
      <c r="W46" s="79"/>
      <c r="X46" s="79"/>
      <c r="Y46" s="235">
        <f>SUM(Y48,Y50)</f>
        <v>0</v>
      </c>
      <c r="Z46" s="235">
        <f>SUM(Z48,Z50)</f>
        <v>0</v>
      </c>
      <c r="AA46" s="235">
        <f t="shared" ref="AA46:AM46" si="39">SUM(AA48,AA50)</f>
        <v>2</v>
      </c>
      <c r="AB46" s="235">
        <f t="shared" si="39"/>
        <v>0</v>
      </c>
      <c r="AC46" s="235">
        <f t="shared" si="39"/>
        <v>0</v>
      </c>
      <c r="AD46" s="235">
        <f t="shared" si="39"/>
        <v>0</v>
      </c>
      <c r="AE46" s="235">
        <f t="shared" si="39"/>
        <v>0</v>
      </c>
      <c r="AF46" s="235">
        <f t="shared" si="39"/>
        <v>0</v>
      </c>
      <c r="AG46" s="235">
        <f t="shared" si="39"/>
        <v>0</v>
      </c>
      <c r="AH46" s="235">
        <f t="shared" si="39"/>
        <v>0</v>
      </c>
      <c r="AI46" s="235">
        <f t="shared" si="39"/>
        <v>0</v>
      </c>
      <c r="AJ46" s="235">
        <f t="shared" si="39"/>
        <v>0</v>
      </c>
      <c r="AK46" s="235">
        <f t="shared" si="39"/>
        <v>0</v>
      </c>
      <c r="AL46" s="235">
        <f t="shared" si="39"/>
        <v>2</v>
      </c>
      <c r="AM46" s="235">
        <f t="shared" si="39"/>
        <v>0</v>
      </c>
      <c r="AN46" s="58"/>
      <c r="AO46" s="112">
        <f t="shared" ref="AO46:AO51" si="40">SUM(Z46:AM46,AP46:AW46)</f>
        <v>4</v>
      </c>
      <c r="AP46" s="147"/>
      <c r="AQ46" s="147"/>
      <c r="AR46" s="147"/>
      <c r="AS46" s="147"/>
      <c r="AT46" s="147"/>
      <c r="AU46" s="147"/>
      <c r="AV46" s="147"/>
      <c r="AW46" s="147"/>
      <c r="AX46" s="118"/>
      <c r="AY46" s="118"/>
      <c r="AZ46" s="116"/>
      <c r="BA46" s="116"/>
      <c r="BB46" s="116"/>
      <c r="BC46" s="116"/>
      <c r="BD46" s="116"/>
      <c r="BE46" s="116"/>
      <c r="BF46" s="116"/>
      <c r="BG46" s="116"/>
      <c r="BH46" s="116"/>
      <c r="BI46" s="117"/>
      <c r="BJ46" s="99">
        <f t="shared" si="5"/>
        <v>6</v>
      </c>
    </row>
    <row r="47" spans="1:62" ht="17.25" customHeight="1" x14ac:dyDescent="0.2">
      <c r="A47" s="366"/>
      <c r="B47" s="432" t="s">
        <v>21</v>
      </c>
      <c r="C47" s="426" t="s">
        <v>145</v>
      </c>
      <c r="D47" s="10" t="s">
        <v>61</v>
      </c>
      <c r="E47" s="91">
        <v>2</v>
      </c>
      <c r="F47" s="80">
        <v>2</v>
      </c>
      <c r="G47" s="80">
        <v>4</v>
      </c>
      <c r="H47" s="80">
        <v>2</v>
      </c>
      <c r="I47" s="80">
        <v>4</v>
      </c>
      <c r="J47" s="80">
        <v>2</v>
      </c>
      <c r="K47" s="80">
        <v>4</v>
      </c>
      <c r="L47" s="80">
        <v>4</v>
      </c>
      <c r="M47" s="80">
        <v>2</v>
      </c>
      <c r="N47" s="80">
        <v>2</v>
      </c>
      <c r="O47" s="80">
        <v>2</v>
      </c>
      <c r="P47" s="80">
        <v>2</v>
      </c>
      <c r="Q47" s="182"/>
      <c r="R47" s="182"/>
      <c r="S47" s="100"/>
      <c r="T47" s="100"/>
      <c r="U47" s="191"/>
      <c r="V47" s="59">
        <f t="shared" si="32"/>
        <v>32</v>
      </c>
      <c r="W47" s="79"/>
      <c r="X47" s="79"/>
      <c r="Y47" s="303">
        <v>4</v>
      </c>
      <c r="Z47" s="80">
        <v>2</v>
      </c>
      <c r="AA47" s="80">
        <v>4</v>
      </c>
      <c r="AB47" s="80">
        <v>2</v>
      </c>
      <c r="AC47" s="80">
        <v>4</v>
      </c>
      <c r="AD47" s="80">
        <v>4</v>
      </c>
      <c r="AE47" s="80">
        <v>4</v>
      </c>
      <c r="AF47" s="80">
        <v>4</v>
      </c>
      <c r="AG47" s="80">
        <v>4</v>
      </c>
      <c r="AH47" s="275">
        <v>4</v>
      </c>
      <c r="AI47" s="275">
        <v>4</v>
      </c>
      <c r="AJ47" s="275">
        <v>4</v>
      </c>
      <c r="AK47" s="275">
        <v>4</v>
      </c>
      <c r="AL47" s="297">
        <v>4</v>
      </c>
      <c r="AM47" s="275">
        <v>4</v>
      </c>
      <c r="AN47" s="58" t="s">
        <v>29</v>
      </c>
      <c r="AO47" s="112">
        <f t="shared" si="40"/>
        <v>52</v>
      </c>
      <c r="AP47" s="147"/>
      <c r="AQ47" s="147"/>
      <c r="AR47" s="147"/>
      <c r="AS47" s="147"/>
      <c r="AT47" s="147"/>
      <c r="AU47" s="147"/>
      <c r="AV47" s="147"/>
      <c r="AW47" s="147"/>
      <c r="AX47" s="118"/>
      <c r="AY47" s="118"/>
      <c r="AZ47" s="116"/>
      <c r="BA47" s="116"/>
      <c r="BB47" s="116"/>
      <c r="BC47" s="116"/>
      <c r="BD47" s="116"/>
      <c r="BE47" s="116"/>
      <c r="BF47" s="116"/>
      <c r="BG47" s="116"/>
      <c r="BH47" s="116"/>
      <c r="BI47" s="117"/>
      <c r="BJ47" s="98">
        <f t="shared" si="5"/>
        <v>84</v>
      </c>
    </row>
    <row r="48" spans="1:62" ht="15.75" customHeight="1" x14ac:dyDescent="0.2">
      <c r="A48" s="366"/>
      <c r="B48" s="433"/>
      <c r="C48" s="446"/>
      <c r="D48" s="13" t="s">
        <v>62</v>
      </c>
      <c r="E48" s="91"/>
      <c r="F48" s="80"/>
      <c r="G48" s="80"/>
      <c r="H48" s="80"/>
      <c r="I48" s="80">
        <v>1</v>
      </c>
      <c r="J48" s="80"/>
      <c r="K48" s="80"/>
      <c r="L48" s="80"/>
      <c r="M48" s="80"/>
      <c r="N48" s="80"/>
      <c r="O48" s="80"/>
      <c r="P48" s="80"/>
      <c r="Q48" s="182"/>
      <c r="R48" s="182"/>
      <c r="S48" s="100"/>
      <c r="T48" s="100"/>
      <c r="U48" s="191"/>
      <c r="V48" s="181">
        <f t="shared" si="32"/>
        <v>1</v>
      </c>
      <c r="W48" s="79"/>
      <c r="X48" s="79"/>
      <c r="Y48" s="303"/>
      <c r="Z48" s="33"/>
      <c r="AA48" s="33"/>
      <c r="AB48" s="33"/>
      <c r="AC48" s="33"/>
      <c r="AD48" s="33"/>
      <c r="AE48" s="33"/>
      <c r="AF48" s="33"/>
      <c r="AG48" s="33"/>
      <c r="AH48" s="282"/>
      <c r="AI48" s="282"/>
      <c r="AJ48" s="282"/>
      <c r="AK48" s="282"/>
      <c r="AL48" s="308">
        <v>2</v>
      </c>
      <c r="AM48" s="275"/>
      <c r="AN48" s="58"/>
      <c r="AO48" s="112">
        <f t="shared" si="40"/>
        <v>2</v>
      </c>
      <c r="AP48" s="147"/>
      <c r="AQ48" s="147"/>
      <c r="AR48" s="147"/>
      <c r="AS48" s="147"/>
      <c r="AT48" s="147"/>
      <c r="AU48" s="147"/>
      <c r="AV48" s="147"/>
      <c r="AW48" s="147"/>
      <c r="AX48" s="118"/>
      <c r="AY48" s="118"/>
      <c r="AZ48" s="116"/>
      <c r="BA48" s="116"/>
      <c r="BB48" s="116"/>
      <c r="BC48" s="116"/>
      <c r="BD48" s="116"/>
      <c r="BE48" s="116"/>
      <c r="BF48" s="116"/>
      <c r="BG48" s="116"/>
      <c r="BH48" s="116"/>
      <c r="BI48" s="117"/>
      <c r="BJ48" s="99">
        <f t="shared" si="5"/>
        <v>3</v>
      </c>
    </row>
    <row r="49" spans="1:62" ht="18.75" customHeight="1" x14ac:dyDescent="0.2">
      <c r="A49" s="366"/>
      <c r="B49" s="424" t="s">
        <v>146</v>
      </c>
      <c r="C49" s="426" t="s">
        <v>147</v>
      </c>
      <c r="D49" s="10" t="s">
        <v>61</v>
      </c>
      <c r="E49" s="91">
        <v>4</v>
      </c>
      <c r="F49" s="80">
        <v>4</v>
      </c>
      <c r="G49" s="80">
        <v>2</v>
      </c>
      <c r="H49" s="80">
        <v>4</v>
      </c>
      <c r="I49" s="80">
        <v>2</v>
      </c>
      <c r="J49" s="80">
        <v>4</v>
      </c>
      <c r="K49" s="80">
        <v>4</v>
      </c>
      <c r="L49" s="80">
        <v>2</v>
      </c>
      <c r="M49" s="80">
        <v>2</v>
      </c>
      <c r="N49" s="80">
        <v>2</v>
      </c>
      <c r="O49" s="80">
        <v>2</v>
      </c>
      <c r="P49" s="80">
        <v>2</v>
      </c>
      <c r="Q49" s="182"/>
      <c r="R49" s="182"/>
      <c r="S49" s="100"/>
      <c r="T49" s="100"/>
      <c r="U49" s="191"/>
      <c r="V49" s="59">
        <f t="shared" si="32"/>
        <v>34</v>
      </c>
      <c r="W49" s="79"/>
      <c r="X49" s="79"/>
      <c r="Y49" s="303">
        <v>6</v>
      </c>
      <c r="Z49" s="80">
        <v>4</v>
      </c>
      <c r="AA49" s="80">
        <v>4</v>
      </c>
      <c r="AB49" s="80">
        <v>4</v>
      </c>
      <c r="AC49" s="80">
        <v>4</v>
      </c>
      <c r="AD49" s="80">
        <v>4</v>
      </c>
      <c r="AE49" s="80">
        <v>4</v>
      </c>
      <c r="AF49" s="80">
        <v>4</v>
      </c>
      <c r="AG49" s="80">
        <v>4</v>
      </c>
      <c r="AH49" s="275">
        <v>4</v>
      </c>
      <c r="AI49" s="275">
        <v>4</v>
      </c>
      <c r="AJ49" s="275">
        <v>6</v>
      </c>
      <c r="AK49" s="275">
        <v>4</v>
      </c>
      <c r="AL49" s="297">
        <v>4</v>
      </c>
      <c r="AM49" s="275">
        <v>6</v>
      </c>
      <c r="AN49" s="58" t="s">
        <v>29</v>
      </c>
      <c r="AO49" s="112">
        <f t="shared" si="40"/>
        <v>60</v>
      </c>
      <c r="AP49" s="147"/>
      <c r="AQ49" s="147"/>
      <c r="AR49" s="147"/>
      <c r="AS49" s="147"/>
      <c r="AT49" s="147"/>
      <c r="AU49" s="147"/>
      <c r="AV49" s="147"/>
      <c r="AW49" s="147"/>
      <c r="AX49" s="118"/>
      <c r="AY49" s="118"/>
      <c r="AZ49" s="116"/>
      <c r="BA49" s="116"/>
      <c r="BB49" s="116"/>
      <c r="BC49" s="116"/>
      <c r="BD49" s="116"/>
      <c r="BE49" s="116"/>
      <c r="BF49" s="116"/>
      <c r="BG49" s="116"/>
      <c r="BH49" s="116"/>
      <c r="BI49" s="117"/>
      <c r="BJ49" s="98">
        <f t="shared" si="5"/>
        <v>94</v>
      </c>
    </row>
    <row r="50" spans="1:62" ht="18.75" customHeight="1" x14ac:dyDescent="0.2">
      <c r="A50" s="366"/>
      <c r="B50" s="447"/>
      <c r="C50" s="427"/>
      <c r="D50" s="13" t="s">
        <v>62</v>
      </c>
      <c r="E50" s="91"/>
      <c r="F50" s="80"/>
      <c r="G50" s="80"/>
      <c r="H50" s="80"/>
      <c r="I50" s="80">
        <v>1</v>
      </c>
      <c r="J50" s="80"/>
      <c r="K50" s="80"/>
      <c r="L50" s="80"/>
      <c r="M50" s="80"/>
      <c r="N50" s="80"/>
      <c r="O50" s="80"/>
      <c r="P50" s="80"/>
      <c r="Q50" s="182"/>
      <c r="R50" s="182"/>
      <c r="S50" s="236"/>
      <c r="T50" s="236"/>
      <c r="U50" s="191"/>
      <c r="V50" s="181">
        <f t="shared" si="32"/>
        <v>1</v>
      </c>
      <c r="W50" s="79"/>
      <c r="X50" s="79"/>
      <c r="Y50" s="303"/>
      <c r="Z50" s="80"/>
      <c r="AA50" s="307">
        <v>2</v>
      </c>
      <c r="AB50" s="80"/>
      <c r="AC50" s="80"/>
      <c r="AD50" s="80"/>
      <c r="AE50" s="80"/>
      <c r="AF50" s="80"/>
      <c r="AG50" s="80"/>
      <c r="AH50" s="282"/>
      <c r="AI50" s="282"/>
      <c r="AJ50" s="282"/>
      <c r="AK50" s="282"/>
      <c r="AL50" s="294"/>
      <c r="AM50" s="275"/>
      <c r="AN50" s="58"/>
      <c r="AO50" s="112">
        <f t="shared" si="40"/>
        <v>2</v>
      </c>
      <c r="AP50" s="147"/>
      <c r="AQ50" s="147"/>
      <c r="AR50" s="147"/>
      <c r="AS50" s="147"/>
      <c r="AT50" s="147"/>
      <c r="AU50" s="147"/>
      <c r="AV50" s="147"/>
      <c r="AW50" s="147"/>
      <c r="AX50" s="118"/>
      <c r="AY50" s="118"/>
      <c r="AZ50" s="116"/>
      <c r="BA50" s="116"/>
      <c r="BB50" s="116"/>
      <c r="BC50" s="116"/>
      <c r="BD50" s="116"/>
      <c r="BE50" s="116"/>
      <c r="BF50" s="116"/>
      <c r="BG50" s="116"/>
      <c r="BH50" s="116"/>
      <c r="BI50" s="117"/>
      <c r="BJ50" s="99">
        <f t="shared" si="5"/>
        <v>3</v>
      </c>
    </row>
    <row r="51" spans="1:62" ht="21" customHeight="1" thickBot="1" x14ac:dyDescent="0.25">
      <c r="A51" s="366"/>
      <c r="B51" s="323" t="s">
        <v>156</v>
      </c>
      <c r="C51" s="324" t="s">
        <v>144</v>
      </c>
      <c r="D51" s="83" t="s">
        <v>61</v>
      </c>
      <c r="E51" s="84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180"/>
      <c r="R51" s="180"/>
      <c r="S51" s="108"/>
      <c r="T51" s="108"/>
      <c r="U51" s="53"/>
      <c r="V51" s="86">
        <f t="shared" si="32"/>
        <v>0</v>
      </c>
      <c r="W51" s="74"/>
      <c r="X51" s="74"/>
      <c r="Y51" s="270"/>
      <c r="Z51" s="85"/>
      <c r="AA51" s="85"/>
      <c r="AB51" s="85"/>
      <c r="AC51" s="85"/>
      <c r="AD51" s="85"/>
      <c r="AE51" s="85"/>
      <c r="AF51" s="85"/>
      <c r="AG51" s="85"/>
      <c r="AH51" s="283"/>
      <c r="AI51" s="283"/>
      <c r="AJ51" s="283"/>
      <c r="AK51" s="283"/>
      <c r="AL51" s="325"/>
      <c r="AM51" s="278"/>
      <c r="AN51" s="53" t="s">
        <v>30</v>
      </c>
      <c r="AO51" s="86">
        <f t="shared" si="40"/>
        <v>144</v>
      </c>
      <c r="AP51" s="148"/>
      <c r="AQ51" s="148"/>
      <c r="AR51" s="148"/>
      <c r="AS51" s="148"/>
      <c r="AT51" s="148">
        <v>36</v>
      </c>
      <c r="AU51" s="148">
        <v>36</v>
      </c>
      <c r="AV51" s="148">
        <v>36</v>
      </c>
      <c r="AW51" s="148">
        <v>36</v>
      </c>
      <c r="AX51" s="311"/>
      <c r="AY51" s="311"/>
      <c r="AZ51" s="106"/>
      <c r="BA51" s="106"/>
      <c r="BB51" s="106"/>
      <c r="BC51" s="106"/>
      <c r="BD51" s="106"/>
      <c r="BE51" s="106"/>
      <c r="BF51" s="106"/>
      <c r="BG51" s="106"/>
      <c r="BH51" s="106"/>
      <c r="BI51" s="107"/>
      <c r="BJ51" s="98">
        <f t="shared" si="5"/>
        <v>144</v>
      </c>
    </row>
    <row r="52" spans="1:62" ht="26.25" thickBot="1" x14ac:dyDescent="0.25">
      <c r="A52" s="366"/>
      <c r="B52" s="327" t="s">
        <v>23</v>
      </c>
      <c r="C52" s="18" t="s">
        <v>32</v>
      </c>
      <c r="D52" s="155" t="s">
        <v>61</v>
      </c>
      <c r="E52" s="119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334"/>
      <c r="R52" s="334"/>
      <c r="S52" s="122"/>
      <c r="T52" s="122"/>
      <c r="U52" s="328"/>
      <c r="V52" s="123"/>
      <c r="W52" s="124"/>
      <c r="X52" s="124"/>
      <c r="Y52" s="304"/>
      <c r="Z52" s="120"/>
      <c r="AA52" s="120"/>
      <c r="AB52" s="120"/>
      <c r="AC52" s="120"/>
      <c r="AD52" s="120"/>
      <c r="AE52" s="120"/>
      <c r="AF52" s="120"/>
      <c r="AG52" s="120"/>
      <c r="AH52" s="284"/>
      <c r="AI52" s="284"/>
      <c r="AJ52" s="284"/>
      <c r="AK52" s="284"/>
      <c r="AL52" s="329"/>
      <c r="AM52" s="284"/>
      <c r="AN52" s="328"/>
      <c r="AO52" s="123"/>
      <c r="AP52" s="330" t="s">
        <v>73</v>
      </c>
      <c r="AQ52" s="330" t="s">
        <v>73</v>
      </c>
      <c r="AR52" s="330" t="s">
        <v>73</v>
      </c>
      <c r="AS52" s="330" t="s">
        <v>73</v>
      </c>
      <c r="AT52" s="330"/>
      <c r="AU52" s="330"/>
      <c r="AV52" s="330"/>
      <c r="AW52" s="330"/>
      <c r="AX52" s="125"/>
      <c r="AY52" s="125"/>
      <c r="AZ52" s="120"/>
      <c r="BA52" s="120"/>
      <c r="BB52" s="120"/>
      <c r="BC52" s="120"/>
      <c r="BD52" s="120"/>
      <c r="BE52" s="120"/>
      <c r="BF52" s="120"/>
      <c r="BG52" s="120"/>
      <c r="BH52" s="120"/>
      <c r="BI52" s="121"/>
      <c r="BJ52" s="98"/>
    </row>
    <row r="53" spans="1:62" x14ac:dyDescent="0.2">
      <c r="A53" s="366"/>
      <c r="B53" s="438" t="s">
        <v>33</v>
      </c>
      <c r="C53" s="438"/>
      <c r="D53" s="439"/>
      <c r="E53" s="126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316"/>
      <c r="R53" s="316"/>
      <c r="S53" s="240"/>
      <c r="T53" s="240"/>
      <c r="U53" s="54"/>
      <c r="V53" s="129"/>
      <c r="W53" s="130"/>
      <c r="X53" s="130"/>
      <c r="Y53" s="305"/>
      <c r="Z53" s="127"/>
      <c r="AA53" s="127"/>
      <c r="AB53" s="127"/>
      <c r="AC53" s="127"/>
      <c r="AD53" s="127"/>
      <c r="AE53" s="127"/>
      <c r="AF53" s="127"/>
      <c r="AG53" s="127"/>
      <c r="AH53" s="285"/>
      <c r="AI53" s="285"/>
      <c r="AJ53" s="285"/>
      <c r="AK53" s="285"/>
      <c r="AL53" s="326"/>
      <c r="AM53" s="285"/>
      <c r="AN53" s="54"/>
      <c r="AO53" s="129"/>
      <c r="AP53" s="186"/>
      <c r="AQ53" s="186"/>
      <c r="AR53" s="186"/>
      <c r="AS53" s="186"/>
      <c r="AT53" s="186"/>
      <c r="AU53" s="186"/>
      <c r="AV53" s="186"/>
      <c r="AW53" s="186"/>
      <c r="AX53" s="131"/>
      <c r="AY53" s="131"/>
      <c r="AZ53" s="127"/>
      <c r="BA53" s="127"/>
      <c r="BB53" s="127"/>
      <c r="BC53" s="127"/>
      <c r="BD53" s="127"/>
      <c r="BE53" s="127"/>
      <c r="BF53" s="127"/>
      <c r="BG53" s="127"/>
      <c r="BH53" s="127"/>
      <c r="BI53" s="128"/>
      <c r="BJ53" s="99"/>
    </row>
    <row r="54" spans="1:62" x14ac:dyDescent="0.2">
      <c r="A54" s="366"/>
      <c r="B54" s="440" t="s">
        <v>66</v>
      </c>
      <c r="C54" s="441"/>
      <c r="D54" s="442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82"/>
      <c r="R54" s="182"/>
      <c r="S54" s="100"/>
      <c r="T54" s="100"/>
      <c r="U54" s="58"/>
      <c r="V54" s="105"/>
      <c r="W54" s="16"/>
      <c r="X54" s="16"/>
      <c r="Y54" s="306"/>
      <c r="Z54" s="12"/>
      <c r="AA54" s="12"/>
      <c r="AB54" s="12"/>
      <c r="AC54" s="12"/>
      <c r="AD54" s="12"/>
      <c r="AE54" s="12"/>
      <c r="AF54" s="12"/>
      <c r="AG54" s="12"/>
      <c r="AH54" s="282"/>
      <c r="AI54" s="282"/>
      <c r="AJ54" s="282"/>
      <c r="AK54" s="282"/>
      <c r="AL54" s="294"/>
      <c r="AM54" s="282"/>
      <c r="AN54" s="45"/>
      <c r="AO54" s="105"/>
      <c r="AP54" s="147"/>
      <c r="AQ54" s="147"/>
      <c r="AR54" s="147"/>
      <c r="AS54" s="147"/>
      <c r="AT54" s="147" t="s">
        <v>74</v>
      </c>
      <c r="AU54" s="147" t="s">
        <v>74</v>
      </c>
      <c r="AV54" s="147" t="s">
        <v>74</v>
      </c>
      <c r="AW54" s="147" t="s">
        <v>74</v>
      </c>
      <c r="AX54" s="101"/>
      <c r="AY54" s="101"/>
      <c r="AZ54" s="12"/>
      <c r="BA54" s="12"/>
      <c r="BB54" s="12"/>
      <c r="BC54" s="12"/>
      <c r="BD54" s="12"/>
      <c r="BE54" s="12"/>
      <c r="BF54" s="12"/>
      <c r="BG54" s="12"/>
      <c r="BH54" s="12"/>
      <c r="BI54" s="102"/>
      <c r="BJ54" s="98"/>
    </row>
    <row r="55" spans="1:62" ht="13.5" thickBot="1" x14ac:dyDescent="0.25">
      <c r="A55" s="366"/>
      <c r="B55" s="443" t="s">
        <v>67</v>
      </c>
      <c r="C55" s="444"/>
      <c r="D55" s="445"/>
      <c r="E55" s="331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80"/>
      <c r="R55" s="180"/>
      <c r="S55" s="108"/>
      <c r="T55" s="108"/>
      <c r="U55" s="53"/>
      <c r="V55" s="332"/>
      <c r="W55" s="109"/>
      <c r="X55" s="109"/>
      <c r="Y55" s="312"/>
      <c r="Z55" s="106"/>
      <c r="AA55" s="106"/>
      <c r="AB55" s="106"/>
      <c r="AC55" s="106"/>
      <c r="AD55" s="106"/>
      <c r="AE55" s="106"/>
      <c r="AF55" s="106"/>
      <c r="AG55" s="106"/>
      <c r="AH55" s="283"/>
      <c r="AI55" s="283"/>
      <c r="AJ55" s="283"/>
      <c r="AK55" s="283"/>
      <c r="AL55" s="325"/>
      <c r="AM55" s="283"/>
      <c r="AN55" s="53"/>
      <c r="AO55" s="332"/>
      <c r="AP55" s="148"/>
      <c r="AQ55" s="148"/>
      <c r="AR55" s="148"/>
      <c r="AS55" s="148"/>
      <c r="AT55" s="148"/>
      <c r="AU55" s="148"/>
      <c r="AV55" s="148"/>
      <c r="AW55" s="148"/>
      <c r="AX55" s="419" t="s">
        <v>75</v>
      </c>
      <c r="AY55" s="420"/>
      <c r="AZ55" s="106"/>
      <c r="BA55" s="106"/>
      <c r="BB55" s="106"/>
      <c r="BC55" s="106"/>
      <c r="BD55" s="106"/>
      <c r="BE55" s="106"/>
      <c r="BF55" s="106"/>
      <c r="BG55" s="106"/>
      <c r="BH55" s="106"/>
      <c r="BI55" s="107"/>
      <c r="BJ55" s="99"/>
    </row>
    <row r="56" spans="1:62" ht="24.95" customHeight="1" x14ac:dyDescent="0.2">
      <c r="A56" s="366"/>
      <c r="B56" s="421" t="s">
        <v>63</v>
      </c>
      <c r="C56" s="422"/>
      <c r="D56" s="423"/>
      <c r="E56" s="143">
        <f>SUM(E8)</f>
        <v>32</v>
      </c>
      <c r="F56" s="143">
        <f t="shared" ref="F56:R56" si="41">SUM(F8)</f>
        <v>36</v>
      </c>
      <c r="G56" s="143">
        <f t="shared" si="41"/>
        <v>34</v>
      </c>
      <c r="H56" s="143">
        <f t="shared" si="41"/>
        <v>36</v>
      </c>
      <c r="I56" s="143">
        <f t="shared" si="41"/>
        <v>34</v>
      </c>
      <c r="J56" s="143">
        <f t="shared" si="41"/>
        <v>36</v>
      </c>
      <c r="K56" s="143">
        <f t="shared" si="41"/>
        <v>34</v>
      </c>
      <c r="L56" s="143">
        <f t="shared" si="41"/>
        <v>36</v>
      </c>
      <c r="M56" s="143">
        <f t="shared" si="41"/>
        <v>38</v>
      </c>
      <c r="N56" s="143">
        <f t="shared" si="41"/>
        <v>36</v>
      </c>
      <c r="O56" s="143">
        <f t="shared" si="41"/>
        <v>36</v>
      </c>
      <c r="P56" s="143">
        <f t="shared" si="41"/>
        <v>32</v>
      </c>
      <c r="Q56" s="316">
        <f t="shared" si="41"/>
        <v>36</v>
      </c>
      <c r="R56" s="316">
        <f t="shared" si="41"/>
        <v>36</v>
      </c>
      <c r="S56" s="241">
        <f t="shared" ref="S56:T56" si="42">S18</f>
        <v>36</v>
      </c>
      <c r="T56" s="241">
        <f t="shared" si="42"/>
        <v>36</v>
      </c>
      <c r="U56" s="54"/>
      <c r="V56" s="92">
        <f>SUM(E56:T56)</f>
        <v>564</v>
      </c>
      <c r="W56" s="111"/>
      <c r="X56" s="111"/>
      <c r="Y56" s="143">
        <f>SUM(Y8)</f>
        <v>36</v>
      </c>
      <c r="Z56" s="143">
        <f>SUM(Z8)</f>
        <v>36</v>
      </c>
      <c r="AA56" s="143">
        <f t="shared" ref="AA56:AM56" si="43">SUM(AA8)</f>
        <v>34</v>
      </c>
      <c r="AB56" s="143">
        <f t="shared" si="43"/>
        <v>34</v>
      </c>
      <c r="AC56" s="143">
        <f t="shared" si="43"/>
        <v>36</v>
      </c>
      <c r="AD56" s="143">
        <f t="shared" si="43"/>
        <v>36</v>
      </c>
      <c r="AE56" s="143">
        <f t="shared" si="43"/>
        <v>36</v>
      </c>
      <c r="AF56" s="143">
        <f t="shared" si="43"/>
        <v>34</v>
      </c>
      <c r="AG56" s="143">
        <f t="shared" si="43"/>
        <v>34</v>
      </c>
      <c r="AH56" s="143">
        <f t="shared" si="43"/>
        <v>34</v>
      </c>
      <c r="AI56" s="143">
        <f t="shared" si="43"/>
        <v>36</v>
      </c>
      <c r="AJ56" s="143">
        <f t="shared" si="43"/>
        <v>36</v>
      </c>
      <c r="AK56" s="143">
        <f t="shared" si="43"/>
        <v>36</v>
      </c>
      <c r="AL56" s="143">
        <f t="shared" si="43"/>
        <v>34</v>
      </c>
      <c r="AM56" s="143">
        <f t="shared" si="43"/>
        <v>34</v>
      </c>
      <c r="AN56" s="54"/>
      <c r="AO56" s="92">
        <f>SUM(Z56:AK56,AM56:AN56)</f>
        <v>456</v>
      </c>
      <c r="AP56" s="241">
        <f>SUM(AP8)</f>
        <v>36</v>
      </c>
      <c r="AQ56" s="241">
        <f t="shared" ref="AQ56:AW56" si="44">SUM(AQ8)</f>
        <v>36</v>
      </c>
      <c r="AR56" s="241">
        <f t="shared" si="44"/>
        <v>36</v>
      </c>
      <c r="AS56" s="241">
        <f t="shared" si="44"/>
        <v>36</v>
      </c>
      <c r="AT56" s="241">
        <f t="shared" si="44"/>
        <v>36</v>
      </c>
      <c r="AU56" s="241">
        <f t="shared" si="44"/>
        <v>36</v>
      </c>
      <c r="AV56" s="241">
        <f t="shared" si="44"/>
        <v>36</v>
      </c>
      <c r="AW56" s="241">
        <f t="shared" si="44"/>
        <v>36</v>
      </c>
      <c r="AX56" s="113"/>
      <c r="AY56" s="113"/>
      <c r="AZ56" s="114"/>
      <c r="BA56" s="114"/>
      <c r="BB56" s="114"/>
      <c r="BC56" s="114"/>
      <c r="BD56" s="114"/>
      <c r="BE56" s="114"/>
      <c r="BF56" s="114"/>
      <c r="BG56" s="114"/>
      <c r="BH56" s="114"/>
      <c r="BI56" s="115"/>
      <c r="BJ56" s="98">
        <f t="shared" si="5"/>
        <v>1020</v>
      </c>
    </row>
    <row r="57" spans="1:62" ht="24.95" customHeight="1" x14ac:dyDescent="0.2">
      <c r="A57" s="366"/>
      <c r="B57" s="343" t="s">
        <v>64</v>
      </c>
      <c r="C57" s="344"/>
      <c r="D57" s="345"/>
      <c r="E57" s="77">
        <f>SUM(E9)</f>
        <v>4</v>
      </c>
      <c r="F57" s="77">
        <f t="shared" ref="F57:P57" si="45">SUM(F9)</f>
        <v>0</v>
      </c>
      <c r="G57" s="77">
        <f t="shared" si="45"/>
        <v>2</v>
      </c>
      <c r="H57" s="77">
        <f t="shared" si="45"/>
        <v>0</v>
      </c>
      <c r="I57" s="77">
        <f t="shared" si="45"/>
        <v>2</v>
      </c>
      <c r="J57" s="77">
        <f t="shared" si="45"/>
        <v>0</v>
      </c>
      <c r="K57" s="77">
        <f t="shared" si="45"/>
        <v>2</v>
      </c>
      <c r="L57" s="77">
        <f t="shared" si="45"/>
        <v>0</v>
      </c>
      <c r="M57" s="77">
        <f t="shared" si="45"/>
        <v>0</v>
      </c>
      <c r="N57" s="77">
        <f t="shared" si="45"/>
        <v>0</v>
      </c>
      <c r="O57" s="77">
        <f t="shared" si="45"/>
        <v>0</v>
      </c>
      <c r="P57" s="77">
        <f t="shared" si="45"/>
        <v>2</v>
      </c>
      <c r="Q57" s="182"/>
      <c r="R57" s="182"/>
      <c r="S57" s="100"/>
      <c r="T57" s="100"/>
      <c r="U57" s="58"/>
      <c r="V57" s="154">
        <f>SUM(E57:T57)</f>
        <v>12</v>
      </c>
      <c r="W57" s="16"/>
      <c r="X57" s="16"/>
      <c r="Y57" s="77">
        <f>SUM(Y9)</f>
        <v>0</v>
      </c>
      <c r="Z57" s="77">
        <f>SUM(Z9)</f>
        <v>0</v>
      </c>
      <c r="AA57" s="77">
        <f t="shared" ref="AA57:AM57" si="46">SUM(AA9)</f>
        <v>2</v>
      </c>
      <c r="AB57" s="77">
        <f t="shared" si="46"/>
        <v>2</v>
      </c>
      <c r="AC57" s="77">
        <f t="shared" si="46"/>
        <v>0</v>
      </c>
      <c r="AD57" s="77">
        <f t="shared" si="46"/>
        <v>0</v>
      </c>
      <c r="AE57" s="77">
        <f t="shared" si="46"/>
        <v>0</v>
      </c>
      <c r="AF57" s="77">
        <f t="shared" si="46"/>
        <v>2</v>
      </c>
      <c r="AG57" s="77">
        <f t="shared" si="46"/>
        <v>2</v>
      </c>
      <c r="AH57" s="77">
        <f t="shared" si="46"/>
        <v>2</v>
      </c>
      <c r="AI57" s="77">
        <f t="shared" si="46"/>
        <v>0</v>
      </c>
      <c r="AJ57" s="77">
        <f t="shared" si="46"/>
        <v>0</v>
      </c>
      <c r="AK57" s="77">
        <f t="shared" si="46"/>
        <v>0</v>
      </c>
      <c r="AL57" s="77">
        <f t="shared" si="46"/>
        <v>2</v>
      </c>
      <c r="AM57" s="77">
        <f t="shared" si="46"/>
        <v>2</v>
      </c>
      <c r="AN57" s="45"/>
      <c r="AO57" s="132">
        <f>SUM(Z57:AK57,AM57:AN57)</f>
        <v>12</v>
      </c>
      <c r="AP57" s="147"/>
      <c r="AQ57" s="147"/>
      <c r="AR57" s="147"/>
      <c r="AS57" s="147"/>
      <c r="AT57" s="147"/>
      <c r="AU57" s="147"/>
      <c r="AV57" s="147"/>
      <c r="AW57" s="147"/>
      <c r="AX57" s="133"/>
      <c r="AY57" s="133"/>
      <c r="AZ57" s="134"/>
      <c r="BA57" s="134"/>
      <c r="BB57" s="134"/>
      <c r="BC57" s="134"/>
      <c r="BD57" s="134"/>
      <c r="BE57" s="134"/>
      <c r="BF57" s="134"/>
      <c r="BG57" s="134"/>
      <c r="BH57" s="134"/>
      <c r="BI57" s="135"/>
      <c r="BJ57" s="99">
        <f t="shared" si="5"/>
        <v>24</v>
      </c>
    </row>
    <row r="58" spans="1:62" ht="24.95" customHeight="1" thickBot="1" x14ac:dyDescent="0.25">
      <c r="A58" s="450"/>
      <c r="B58" s="350" t="s">
        <v>65</v>
      </c>
      <c r="C58" s="351"/>
      <c r="D58" s="352"/>
      <c r="E58" s="93">
        <f>SUM(E56:E57)</f>
        <v>36</v>
      </c>
      <c r="F58" s="93">
        <f t="shared" ref="F58:T58" si="47">SUM(F56:F57)</f>
        <v>36</v>
      </c>
      <c r="G58" s="93">
        <f t="shared" si="47"/>
        <v>36</v>
      </c>
      <c r="H58" s="93">
        <f t="shared" si="47"/>
        <v>36</v>
      </c>
      <c r="I58" s="93">
        <f t="shared" si="47"/>
        <v>36</v>
      </c>
      <c r="J58" s="93">
        <f t="shared" si="47"/>
        <v>36</v>
      </c>
      <c r="K58" s="93">
        <f t="shared" si="47"/>
        <v>36</v>
      </c>
      <c r="L58" s="93">
        <f t="shared" si="47"/>
        <v>36</v>
      </c>
      <c r="M58" s="93">
        <f t="shared" si="47"/>
        <v>38</v>
      </c>
      <c r="N58" s="93">
        <f t="shared" si="47"/>
        <v>36</v>
      </c>
      <c r="O58" s="93">
        <f t="shared" si="47"/>
        <v>36</v>
      </c>
      <c r="P58" s="93">
        <f t="shared" si="47"/>
        <v>34</v>
      </c>
      <c r="Q58" s="180">
        <f t="shared" si="47"/>
        <v>36</v>
      </c>
      <c r="R58" s="180">
        <f t="shared" si="47"/>
        <v>36</v>
      </c>
      <c r="S58" s="180">
        <f t="shared" si="47"/>
        <v>36</v>
      </c>
      <c r="T58" s="180">
        <f t="shared" si="47"/>
        <v>36</v>
      </c>
      <c r="U58" s="53"/>
      <c r="V58" s="87">
        <f>SUM(E58:T58)</f>
        <v>576</v>
      </c>
      <c r="W58" s="109"/>
      <c r="X58" s="109"/>
      <c r="Y58" s="93">
        <f>SUM(Y56:Y57)</f>
        <v>36</v>
      </c>
      <c r="Z58" s="93">
        <f>SUM(Z56:Z57)</f>
        <v>36</v>
      </c>
      <c r="AA58" s="93">
        <f t="shared" ref="AA58:AM58" si="48">SUM(AA56:AA57)</f>
        <v>36</v>
      </c>
      <c r="AB58" s="93">
        <f t="shared" si="48"/>
        <v>36</v>
      </c>
      <c r="AC58" s="93">
        <f t="shared" si="48"/>
        <v>36</v>
      </c>
      <c r="AD58" s="93">
        <f t="shared" si="48"/>
        <v>36</v>
      </c>
      <c r="AE58" s="93">
        <f t="shared" si="48"/>
        <v>36</v>
      </c>
      <c r="AF58" s="93">
        <f t="shared" si="48"/>
        <v>36</v>
      </c>
      <c r="AG58" s="93">
        <f t="shared" si="48"/>
        <v>36</v>
      </c>
      <c r="AH58" s="93">
        <f t="shared" si="48"/>
        <v>36</v>
      </c>
      <c r="AI58" s="93">
        <f t="shared" si="48"/>
        <v>36</v>
      </c>
      <c r="AJ58" s="93">
        <f t="shared" si="48"/>
        <v>36</v>
      </c>
      <c r="AK58" s="93">
        <f t="shared" si="48"/>
        <v>36</v>
      </c>
      <c r="AL58" s="93">
        <f t="shared" si="48"/>
        <v>36</v>
      </c>
      <c r="AM58" s="93">
        <f t="shared" si="48"/>
        <v>36</v>
      </c>
      <c r="AN58" s="53"/>
      <c r="AO58" s="87">
        <f>SUM(Z58:AK58,AM58:AN58)</f>
        <v>468</v>
      </c>
      <c r="AP58" s="180">
        <f>SUM(AP56:AP57)</f>
        <v>36</v>
      </c>
      <c r="AQ58" s="180">
        <f t="shared" ref="AQ58:AW58" si="49">SUM(AQ56:AQ57)</f>
        <v>36</v>
      </c>
      <c r="AR58" s="180">
        <f t="shared" si="49"/>
        <v>36</v>
      </c>
      <c r="AS58" s="180">
        <f t="shared" si="49"/>
        <v>36</v>
      </c>
      <c r="AT58" s="180">
        <f t="shared" si="49"/>
        <v>36</v>
      </c>
      <c r="AU58" s="180">
        <f t="shared" si="49"/>
        <v>36</v>
      </c>
      <c r="AV58" s="180">
        <f t="shared" si="49"/>
        <v>36</v>
      </c>
      <c r="AW58" s="180">
        <f t="shared" si="49"/>
        <v>36</v>
      </c>
      <c r="AX58" s="136"/>
      <c r="AY58" s="136"/>
      <c r="AZ58" s="19"/>
      <c r="BA58" s="19"/>
      <c r="BB58" s="19"/>
      <c r="BC58" s="19"/>
      <c r="BD58" s="19"/>
      <c r="BE58" s="19"/>
      <c r="BF58" s="19"/>
      <c r="BG58" s="19"/>
      <c r="BH58" s="19"/>
      <c r="BI58" s="137"/>
      <c r="BJ58" s="98">
        <f t="shared" si="5"/>
        <v>1044</v>
      </c>
    </row>
  </sheetData>
  <mergeCells count="68">
    <mergeCell ref="A3:A7"/>
    <mergeCell ref="B3:B7"/>
    <mergeCell ref="C3:C7"/>
    <mergeCell ref="D3:D7"/>
    <mergeCell ref="Y5:Z5"/>
    <mergeCell ref="C16:C17"/>
    <mergeCell ref="BJ3:BJ7"/>
    <mergeCell ref="E4:BI4"/>
    <mergeCell ref="E6:BI6"/>
    <mergeCell ref="N3:Q3"/>
    <mergeCell ref="X3:AB3"/>
    <mergeCell ref="F3:H3"/>
    <mergeCell ref="J3:M3"/>
    <mergeCell ref="AD3:AF3"/>
    <mergeCell ref="AR3:AU3"/>
    <mergeCell ref="AW3:AY3"/>
    <mergeCell ref="BE3:BH3"/>
    <mergeCell ref="S3:T3"/>
    <mergeCell ref="AH3:AK3"/>
    <mergeCell ref="Y7:Z7"/>
    <mergeCell ref="B24:B25"/>
    <mergeCell ref="BA3:BD3"/>
    <mergeCell ref="A8:A58"/>
    <mergeCell ref="B18:B19"/>
    <mergeCell ref="C18:C19"/>
    <mergeCell ref="C8:C9"/>
    <mergeCell ref="B10:B11"/>
    <mergeCell ref="C10:C11"/>
    <mergeCell ref="C14:C15"/>
    <mergeCell ref="B32:B33"/>
    <mergeCell ref="C32:C33"/>
    <mergeCell ref="B34:B35"/>
    <mergeCell ref="C34:C35"/>
    <mergeCell ref="B16:B17"/>
    <mergeCell ref="B8:B9"/>
    <mergeCell ref="B14:B15"/>
    <mergeCell ref="C40:C41"/>
    <mergeCell ref="B12:B13"/>
    <mergeCell ref="C12:C13"/>
    <mergeCell ref="B58:D58"/>
    <mergeCell ref="B53:D53"/>
    <mergeCell ref="B54:D54"/>
    <mergeCell ref="B55:D55"/>
    <mergeCell ref="C47:C48"/>
    <mergeCell ref="B49:B50"/>
    <mergeCell ref="C49:C50"/>
    <mergeCell ref="B22:B23"/>
    <mergeCell ref="C22:C23"/>
    <mergeCell ref="B20:B21"/>
    <mergeCell ref="C20:C21"/>
    <mergeCell ref="B26:B27"/>
    <mergeCell ref="C26:C27"/>
    <mergeCell ref="C24:C25"/>
    <mergeCell ref="AX55:AY55"/>
    <mergeCell ref="B56:D56"/>
    <mergeCell ref="B57:D57"/>
    <mergeCell ref="C28:C29"/>
    <mergeCell ref="B28:B29"/>
    <mergeCell ref="B30:B31"/>
    <mergeCell ref="C30:C31"/>
    <mergeCell ref="B45:B46"/>
    <mergeCell ref="C45:C46"/>
    <mergeCell ref="B47:B48"/>
    <mergeCell ref="B38:B39"/>
    <mergeCell ref="C38:C39"/>
    <mergeCell ref="B42:B43"/>
    <mergeCell ref="C42:C43"/>
    <mergeCell ref="B40:B41"/>
  </mergeCells>
  <phoneticPr fontId="3" type="noConversion"/>
  <pageMargins left="0.39370078740157483" right="0.39370078740157483" top="0.19685039370078741" bottom="0.19685039370078741" header="0" footer="0"/>
  <pageSetup paperSize="9"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S32"/>
  <sheetViews>
    <sheetView tabSelected="1" workbookViewId="0">
      <selection activeCell="S15" sqref="S15"/>
    </sheetView>
  </sheetViews>
  <sheetFormatPr defaultRowHeight="12.75" x14ac:dyDescent="0.2"/>
  <sheetData>
    <row r="1" spans="8:19" x14ac:dyDescent="0.2">
      <c r="K1" t="s">
        <v>113</v>
      </c>
    </row>
    <row r="2" spans="8:19" x14ac:dyDescent="0.2">
      <c r="K2" t="s">
        <v>114</v>
      </c>
    </row>
    <row r="3" spans="8:19" x14ac:dyDescent="0.2">
      <c r="K3" t="s">
        <v>115</v>
      </c>
    </row>
    <row r="4" spans="8:19" x14ac:dyDescent="0.2">
      <c r="K4" t="s">
        <v>116</v>
      </c>
      <c r="L4" t="s">
        <v>117</v>
      </c>
    </row>
    <row r="5" spans="8:19" x14ac:dyDescent="0.2">
      <c r="K5" t="s">
        <v>118</v>
      </c>
      <c r="M5">
        <v>2019</v>
      </c>
    </row>
    <row r="6" spans="8:19" x14ac:dyDescent="0.2">
      <c r="R6" s="206"/>
      <c r="S6" s="206"/>
    </row>
    <row r="7" spans="8:19" ht="14.25" x14ac:dyDescent="0.2">
      <c r="H7" s="193" t="s">
        <v>109</v>
      </c>
      <c r="R7" s="207"/>
      <c r="S7" s="206"/>
    </row>
    <row r="8" spans="8:19" ht="15" x14ac:dyDescent="0.25">
      <c r="H8" s="194" t="s">
        <v>99</v>
      </c>
      <c r="R8" s="207"/>
      <c r="S8" s="206"/>
    </row>
    <row r="9" spans="8:19" x14ac:dyDescent="0.2">
      <c r="R9" s="207"/>
      <c r="S9" s="206"/>
    </row>
    <row r="10" spans="8:19" x14ac:dyDescent="0.2">
      <c r="R10" s="207"/>
      <c r="S10" s="206"/>
    </row>
    <row r="11" spans="8:19" ht="15.75" x14ac:dyDescent="0.25">
      <c r="H11" s="192" t="s">
        <v>98</v>
      </c>
      <c r="R11" s="207"/>
      <c r="S11" s="206"/>
    </row>
    <row r="12" spans="8:19" ht="15.75" x14ac:dyDescent="0.25">
      <c r="H12" s="192"/>
      <c r="R12" s="207"/>
      <c r="S12" s="206"/>
    </row>
    <row r="13" spans="8:19" x14ac:dyDescent="0.2">
      <c r="R13" s="207"/>
      <c r="S13" s="206"/>
    </row>
    <row r="14" spans="8:19" x14ac:dyDescent="0.2">
      <c r="R14" s="207"/>
      <c r="S14" s="206"/>
    </row>
    <row r="15" spans="8:19" ht="15" x14ac:dyDescent="0.25">
      <c r="H15" s="194"/>
      <c r="R15" s="207"/>
      <c r="S15" s="206"/>
    </row>
    <row r="16" spans="8:19" x14ac:dyDescent="0.2">
      <c r="H16" s="195"/>
      <c r="R16" s="207"/>
      <c r="S16" s="206"/>
    </row>
    <row r="17" spans="6:19" ht="14.25" x14ac:dyDescent="0.2">
      <c r="F17" s="195"/>
      <c r="H17" s="193" t="s">
        <v>100</v>
      </c>
      <c r="R17" s="207"/>
      <c r="S17" s="206"/>
    </row>
    <row r="18" spans="6:19" x14ac:dyDescent="0.2">
      <c r="F18" s="195"/>
      <c r="H18" s="195"/>
      <c r="R18" s="207"/>
      <c r="S18" s="206"/>
    </row>
    <row r="19" spans="6:19" ht="15.75" x14ac:dyDescent="0.25">
      <c r="F19" s="198"/>
      <c r="G19" s="198"/>
      <c r="H19" s="203" t="s">
        <v>121</v>
      </c>
      <c r="I19" s="203"/>
      <c r="J19" s="203"/>
      <c r="L19" s="204"/>
      <c r="M19" s="204"/>
      <c r="N19" s="204"/>
      <c r="R19" s="207"/>
      <c r="S19" s="206"/>
    </row>
    <row r="20" spans="6:19" x14ac:dyDescent="0.2">
      <c r="H20" s="195"/>
      <c r="R20" s="206"/>
      <c r="S20" s="206"/>
    </row>
    <row r="21" spans="6:19" ht="14.25" x14ac:dyDescent="0.2">
      <c r="H21" s="193" t="s">
        <v>110</v>
      </c>
      <c r="I21" s="193"/>
      <c r="K21" s="193"/>
    </row>
    <row r="22" spans="6:19" x14ac:dyDescent="0.2">
      <c r="G22" s="195"/>
    </row>
    <row r="23" spans="6:19" x14ac:dyDescent="0.2">
      <c r="G23" s="195"/>
    </row>
    <row r="24" spans="6:19" x14ac:dyDescent="0.2">
      <c r="G24" s="195"/>
    </row>
    <row r="25" spans="6:19" ht="14.25" customHeight="1" x14ac:dyDescent="0.2">
      <c r="I25" s="196" t="s">
        <v>101</v>
      </c>
      <c r="L25" s="473" t="s">
        <v>122</v>
      </c>
      <c r="M25" s="473"/>
      <c r="N25" s="473"/>
    </row>
    <row r="26" spans="6:19" x14ac:dyDescent="0.2">
      <c r="I26" t="s">
        <v>102</v>
      </c>
      <c r="L26" s="197" t="s">
        <v>103</v>
      </c>
      <c r="M26" s="197"/>
      <c r="N26" s="197"/>
    </row>
    <row r="27" spans="6:19" x14ac:dyDescent="0.2">
      <c r="I27" t="s">
        <v>104</v>
      </c>
      <c r="L27" t="s">
        <v>123</v>
      </c>
    </row>
    <row r="28" spans="6:19" x14ac:dyDescent="0.2">
      <c r="I28" t="s">
        <v>105</v>
      </c>
      <c r="L28" s="197" t="s">
        <v>106</v>
      </c>
      <c r="M28" s="197"/>
      <c r="N28" s="197"/>
    </row>
    <row r="29" spans="6:19" x14ac:dyDescent="0.2">
      <c r="I29" t="s">
        <v>112</v>
      </c>
      <c r="L29">
        <v>2019</v>
      </c>
    </row>
    <row r="31" spans="6:19" x14ac:dyDescent="0.2">
      <c r="I31" t="s">
        <v>107</v>
      </c>
    </row>
    <row r="32" spans="6:19" x14ac:dyDescent="0.2">
      <c r="I32" t="s">
        <v>108</v>
      </c>
      <c r="L32" s="198" t="s">
        <v>111</v>
      </c>
      <c r="M32" s="198"/>
      <c r="N32" s="198"/>
    </row>
  </sheetData>
  <mergeCells count="1">
    <mergeCell ref="L25:N2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 курс</vt:lpstr>
      <vt:lpstr>2 курс</vt:lpstr>
      <vt:lpstr>Лист1</vt:lpstr>
      <vt:lpstr>'1 курс'!Заголовки_для_печати</vt:lpstr>
    </vt:vector>
  </TitlesOfParts>
  <Company>bsk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priem05</dc:creator>
  <cp:lastModifiedBy>andreevayv</cp:lastModifiedBy>
  <cp:lastPrinted>2019-02-06T02:35:18Z</cp:lastPrinted>
  <dcterms:created xsi:type="dcterms:W3CDTF">2015-06-16T06:40:38Z</dcterms:created>
  <dcterms:modified xsi:type="dcterms:W3CDTF">2021-05-28T11:18:06Z</dcterms:modified>
</cp:coreProperties>
</file>