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935" windowHeight="7620" tabRatio="519"/>
  </bookViews>
  <sheets>
    <sheet name="1 курс" sheetId="12" r:id="rId1"/>
    <sheet name="2 курс" sheetId="13" r:id="rId2"/>
    <sheet name="3 курс" sheetId="14" r:id="rId3"/>
    <sheet name="4 курс" sheetId="15" r:id="rId4"/>
    <sheet name="Лист1" sheetId="16" r:id="rId5"/>
  </sheets>
  <definedNames>
    <definedName name="_xlnm.Print_Titles" localSheetId="1">'2 курс'!$3:$7</definedName>
    <definedName name="_xlnm.Print_Titles" localSheetId="2">'3 курс'!$3:$7</definedName>
  </definedNames>
  <calcPr calcId="125725" refMode="R1C1"/>
</workbook>
</file>

<file path=xl/calcChain.xml><?xml version="1.0" encoding="utf-8"?>
<calcChain xmlns="http://schemas.openxmlformats.org/spreadsheetml/2006/main">
  <c r="AA37" i="14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Z37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AV36"/>
  <c r="Z36"/>
  <c r="AY36"/>
  <c r="AY54"/>
  <c r="W16"/>
  <c r="AY17"/>
  <c r="AY16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Z17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Z16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Z9"/>
  <c r="AY8"/>
  <c r="W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Z8"/>
  <c r="E56"/>
  <c r="F8"/>
  <c r="G8"/>
  <c r="H8"/>
  <c r="I8"/>
  <c r="J8"/>
  <c r="K8"/>
  <c r="L8"/>
  <c r="M8"/>
  <c r="N8"/>
  <c r="O8"/>
  <c r="P8"/>
  <c r="Q8"/>
  <c r="R8"/>
  <c r="S8"/>
  <c r="T8"/>
  <c r="U8"/>
  <c r="E8"/>
  <c r="F9"/>
  <c r="G9"/>
  <c r="H9"/>
  <c r="I9"/>
  <c r="J9"/>
  <c r="K9"/>
  <c r="L9"/>
  <c r="M9"/>
  <c r="N9"/>
  <c r="O9"/>
  <c r="P9"/>
  <c r="Q9"/>
  <c r="R9"/>
  <c r="S9"/>
  <c r="T9"/>
  <c r="U9"/>
  <c r="E9"/>
  <c r="F16"/>
  <c r="G16"/>
  <c r="H16"/>
  <c r="I16"/>
  <c r="J16"/>
  <c r="K16"/>
  <c r="L16"/>
  <c r="M16"/>
  <c r="N16"/>
  <c r="O16"/>
  <c r="P16"/>
  <c r="Q16"/>
  <c r="R16"/>
  <c r="S16"/>
  <c r="T16"/>
  <c r="U16"/>
  <c r="E16"/>
  <c r="F17"/>
  <c r="G17"/>
  <c r="H17"/>
  <c r="I17"/>
  <c r="J17"/>
  <c r="K17"/>
  <c r="L17"/>
  <c r="M17"/>
  <c r="N17"/>
  <c r="O17"/>
  <c r="P17"/>
  <c r="Q17"/>
  <c r="R17"/>
  <c r="S17"/>
  <c r="T17"/>
  <c r="U17"/>
  <c r="E17"/>
  <c r="F17" i="15"/>
  <c r="G17"/>
  <c r="H17"/>
  <c r="I17"/>
  <c r="J17"/>
  <c r="K17"/>
  <c r="L17"/>
  <c r="M17"/>
  <c r="N17"/>
  <c r="O17"/>
  <c r="P17"/>
  <c r="Q17"/>
  <c r="R17"/>
  <c r="S17"/>
  <c r="E17"/>
  <c r="F16"/>
  <c r="G16"/>
  <c r="H16"/>
  <c r="I16"/>
  <c r="I46" s="1"/>
  <c r="J16"/>
  <c r="K16"/>
  <c r="L16"/>
  <c r="M16"/>
  <c r="N16"/>
  <c r="O16"/>
  <c r="P16"/>
  <c r="Q16"/>
  <c r="R16"/>
  <c r="S16"/>
  <c r="T16"/>
  <c r="U16"/>
  <c r="E16"/>
  <c r="F9"/>
  <c r="G9"/>
  <c r="H9"/>
  <c r="I9"/>
  <c r="J9"/>
  <c r="K9"/>
  <c r="L9"/>
  <c r="M9"/>
  <c r="N9"/>
  <c r="O9"/>
  <c r="P9"/>
  <c r="Q9"/>
  <c r="R9"/>
  <c r="S9"/>
  <c r="T9"/>
  <c r="U9"/>
  <c r="E9"/>
  <c r="F8"/>
  <c r="G8"/>
  <c r="G46" s="1"/>
  <c r="H8"/>
  <c r="I8"/>
  <c r="J8"/>
  <c r="K8"/>
  <c r="K46" s="1"/>
  <c r="L8"/>
  <c r="M8"/>
  <c r="N8"/>
  <c r="O8"/>
  <c r="P8"/>
  <c r="Q8"/>
  <c r="R8"/>
  <c r="S8"/>
  <c r="S46" s="1"/>
  <c r="T8"/>
  <c r="U8"/>
  <c r="E8"/>
  <c r="F27"/>
  <c r="G27"/>
  <c r="H27"/>
  <c r="I27"/>
  <c r="J27"/>
  <c r="K27"/>
  <c r="L27"/>
  <c r="M27"/>
  <c r="N27"/>
  <c r="O27"/>
  <c r="P27"/>
  <c r="Q27"/>
  <c r="R27"/>
  <c r="S27"/>
  <c r="T27"/>
  <c r="U27"/>
  <c r="E27"/>
  <c r="U26"/>
  <c r="S26"/>
  <c r="T26"/>
  <c r="R26"/>
  <c r="F46"/>
  <c r="J46"/>
  <c r="E46"/>
  <c r="F26"/>
  <c r="G26"/>
  <c r="H26"/>
  <c r="I26"/>
  <c r="J26"/>
  <c r="K26"/>
  <c r="L26"/>
  <c r="M26"/>
  <c r="M46" s="1"/>
  <c r="N26"/>
  <c r="N46" s="1"/>
  <c r="O26"/>
  <c r="P26"/>
  <c r="Q26"/>
  <c r="E26"/>
  <c r="W28"/>
  <c r="AN31"/>
  <c r="AL27"/>
  <c r="AL47" s="1"/>
  <c r="AA27"/>
  <c r="AB27"/>
  <c r="AC27"/>
  <c r="AD27"/>
  <c r="AE27"/>
  <c r="AF27"/>
  <c r="AG27"/>
  <c r="AH27"/>
  <c r="AH47" s="1"/>
  <c r="AI27"/>
  <c r="AJ27"/>
  <c r="AK27"/>
  <c r="Z27"/>
  <c r="AA26"/>
  <c r="AB26"/>
  <c r="AC26"/>
  <c r="AD26"/>
  <c r="AE26"/>
  <c r="AF26"/>
  <c r="AG26"/>
  <c r="AH26"/>
  <c r="AI26"/>
  <c r="AI46" s="1"/>
  <c r="AJ26"/>
  <c r="AJ46" s="1"/>
  <c r="AK26"/>
  <c r="AK46" s="1"/>
  <c r="AL26"/>
  <c r="AL46" s="1"/>
  <c r="Z26"/>
  <c r="W30"/>
  <c r="AN30"/>
  <c r="AN28"/>
  <c r="BI28" s="1"/>
  <c r="W29"/>
  <c r="AN29"/>
  <c r="AN22"/>
  <c r="AN15"/>
  <c r="AN14"/>
  <c r="T17"/>
  <c r="U17"/>
  <c r="W41"/>
  <c r="W40"/>
  <c r="W39"/>
  <c r="W38"/>
  <c r="W37"/>
  <c r="W36"/>
  <c r="W35"/>
  <c r="W34"/>
  <c r="W33"/>
  <c r="W32"/>
  <c r="AN41"/>
  <c r="AN40"/>
  <c r="AN39"/>
  <c r="AN38"/>
  <c r="AN37"/>
  <c r="AN36"/>
  <c r="AN35"/>
  <c r="AN34"/>
  <c r="AN33"/>
  <c r="AN32"/>
  <c r="AN23"/>
  <c r="AN25"/>
  <c r="AN24"/>
  <c r="AN21"/>
  <c r="BI21" s="1"/>
  <c r="AN20"/>
  <c r="BI20" s="1"/>
  <c r="AN19"/>
  <c r="AN18"/>
  <c r="W15"/>
  <c r="W14"/>
  <c r="W13"/>
  <c r="W12"/>
  <c r="W25"/>
  <c r="W24"/>
  <c r="W23"/>
  <c r="W22"/>
  <c r="AK16"/>
  <c r="AL16"/>
  <c r="AK17"/>
  <c r="AL17"/>
  <c r="AK8"/>
  <c r="AL8"/>
  <c r="AK9"/>
  <c r="AL9"/>
  <c r="F36" i="14"/>
  <c r="G36"/>
  <c r="H36"/>
  <c r="I36"/>
  <c r="J36"/>
  <c r="K36"/>
  <c r="L36"/>
  <c r="M36"/>
  <c r="N36"/>
  <c r="O36"/>
  <c r="P36"/>
  <c r="Q36"/>
  <c r="R36"/>
  <c r="S36"/>
  <c r="T36"/>
  <c r="U36"/>
  <c r="E36"/>
  <c r="W20"/>
  <c r="W22"/>
  <c r="W23"/>
  <c r="F37"/>
  <c r="G37"/>
  <c r="H37"/>
  <c r="I37"/>
  <c r="J37"/>
  <c r="K37"/>
  <c r="L37"/>
  <c r="M37"/>
  <c r="N37"/>
  <c r="O37"/>
  <c r="P37"/>
  <c r="Q37"/>
  <c r="R37"/>
  <c r="S37"/>
  <c r="T37"/>
  <c r="U37"/>
  <c r="E37"/>
  <c r="Z57"/>
  <c r="AY43"/>
  <c r="BH43" s="1"/>
  <c r="AY27"/>
  <c r="AY26"/>
  <c r="AY42"/>
  <c r="AY10"/>
  <c r="AY11"/>
  <c r="AY12"/>
  <c r="W12"/>
  <c r="W29"/>
  <c r="W28"/>
  <c r="BH28" s="1"/>
  <c r="W27"/>
  <c r="W26"/>
  <c r="W25"/>
  <c r="W24"/>
  <c r="BH24" s="1"/>
  <c r="W21"/>
  <c r="W14"/>
  <c r="W47"/>
  <c r="W46"/>
  <c r="W45"/>
  <c r="W44"/>
  <c r="AY50"/>
  <c r="W50"/>
  <c r="BH50" s="1"/>
  <c r="W53"/>
  <c r="W52"/>
  <c r="W51"/>
  <c r="AY53"/>
  <c r="AY52"/>
  <c r="AY51"/>
  <c r="AY47"/>
  <c r="AY46"/>
  <c r="AY45"/>
  <c r="AY41"/>
  <c r="BH41" s="1"/>
  <c r="AY40"/>
  <c r="AY39"/>
  <c r="AY37" s="1"/>
  <c r="AY38"/>
  <c r="AY44"/>
  <c r="AY30"/>
  <c r="W30"/>
  <c r="W31"/>
  <c r="AY31"/>
  <c r="W32"/>
  <c r="AY32"/>
  <c r="W33"/>
  <c r="AY33"/>
  <c r="W34"/>
  <c r="AY34"/>
  <c r="W35"/>
  <c r="AY35"/>
  <c r="AY21"/>
  <c r="AY20"/>
  <c r="AY23"/>
  <c r="AY22"/>
  <c r="AX16" i="13"/>
  <c r="AT50"/>
  <c r="AU50"/>
  <c r="AV50"/>
  <c r="AS50"/>
  <c r="AS72" s="1"/>
  <c r="AX65"/>
  <c r="AX66"/>
  <c r="AX67"/>
  <c r="AX68"/>
  <c r="AX69"/>
  <c r="AX64"/>
  <c r="AX62"/>
  <c r="AX63"/>
  <c r="W63"/>
  <c r="W62"/>
  <c r="W59"/>
  <c r="BI59" s="1"/>
  <c r="W58"/>
  <c r="BI58" s="1"/>
  <c r="W55"/>
  <c r="BI55" s="1"/>
  <c r="BI54"/>
  <c r="W54"/>
  <c r="AX53"/>
  <c r="W53"/>
  <c r="BI52"/>
  <c r="AX52"/>
  <c r="W52"/>
  <c r="E56"/>
  <c r="BI56" s="1"/>
  <c r="F56"/>
  <c r="G56"/>
  <c r="H56"/>
  <c r="I56"/>
  <c r="J56"/>
  <c r="K56"/>
  <c r="L56"/>
  <c r="M56"/>
  <c r="O56"/>
  <c r="P56"/>
  <c r="Q56"/>
  <c r="W56"/>
  <c r="Z56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AR56"/>
  <c r="AX56"/>
  <c r="E57"/>
  <c r="BI57" s="1"/>
  <c r="F57"/>
  <c r="G57"/>
  <c r="H57"/>
  <c r="I57"/>
  <c r="J57"/>
  <c r="K57"/>
  <c r="L57"/>
  <c r="M57"/>
  <c r="O57"/>
  <c r="P57"/>
  <c r="Q57"/>
  <c r="W57"/>
  <c r="Z57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AR57"/>
  <c r="AX57"/>
  <c r="AN51"/>
  <c r="BI49"/>
  <c r="BI48"/>
  <c r="BI45"/>
  <c r="BI44"/>
  <c r="BI41"/>
  <c r="BI40"/>
  <c r="BI39"/>
  <c r="BI38"/>
  <c r="BI37"/>
  <c r="BI36"/>
  <c r="BI31"/>
  <c r="BI30"/>
  <c r="BI23"/>
  <c r="BI22"/>
  <c r="BI21"/>
  <c r="BI20"/>
  <c r="W20"/>
  <c r="W19"/>
  <c r="BI19" s="1"/>
  <c r="W18"/>
  <c r="BI17"/>
  <c r="BI16"/>
  <c r="BI13"/>
  <c r="BI12"/>
  <c r="BI11"/>
  <c r="BI10"/>
  <c r="AX42"/>
  <c r="W12"/>
  <c r="W10"/>
  <c r="E50"/>
  <c r="F50"/>
  <c r="G50"/>
  <c r="H50"/>
  <c r="I50"/>
  <c r="J50"/>
  <c r="K50"/>
  <c r="L50"/>
  <c r="M50"/>
  <c r="O50"/>
  <c r="P50"/>
  <c r="Q50"/>
  <c r="R50"/>
  <c r="S50"/>
  <c r="T50"/>
  <c r="U50"/>
  <c r="N50"/>
  <c r="W13"/>
  <c r="W69"/>
  <c r="W68"/>
  <c r="W67"/>
  <c r="BI67" s="1"/>
  <c r="W66"/>
  <c r="W65"/>
  <c r="W64"/>
  <c r="W45"/>
  <c r="W44"/>
  <c r="W28"/>
  <c r="S35"/>
  <c r="T35"/>
  <c r="T73" s="1"/>
  <c r="U35"/>
  <c r="S34"/>
  <c r="T34"/>
  <c r="U34"/>
  <c r="S25"/>
  <c r="T25"/>
  <c r="U25"/>
  <c r="S24"/>
  <c r="T24"/>
  <c r="U24"/>
  <c r="W22"/>
  <c r="W21"/>
  <c r="W16"/>
  <c r="S15"/>
  <c r="T15"/>
  <c r="U15"/>
  <c r="S14"/>
  <c r="T14"/>
  <c r="U14"/>
  <c r="S9"/>
  <c r="T9"/>
  <c r="U9"/>
  <c r="U8"/>
  <c r="S8"/>
  <c r="T8"/>
  <c r="R8"/>
  <c r="AX36" i="14"/>
  <c r="AX56" s="1"/>
  <c r="Z9" i="15"/>
  <c r="Z17"/>
  <c r="AA9"/>
  <c r="AA17"/>
  <c r="AB9"/>
  <c r="AB17"/>
  <c r="AC9"/>
  <c r="AC17"/>
  <c r="AD9"/>
  <c r="AD17"/>
  <c r="AE9"/>
  <c r="AE17"/>
  <c r="AF9"/>
  <c r="AF17"/>
  <c r="AJ47"/>
  <c r="Z8"/>
  <c r="Z16"/>
  <c r="AA8"/>
  <c r="AA16"/>
  <c r="AB8"/>
  <c r="AB16"/>
  <c r="AC8"/>
  <c r="AC16"/>
  <c r="AD8"/>
  <c r="AD16"/>
  <c r="AE8"/>
  <c r="AE16"/>
  <c r="AF8"/>
  <c r="AF16"/>
  <c r="AN10"/>
  <c r="AN12"/>
  <c r="W19"/>
  <c r="W18"/>
  <c r="W11"/>
  <c r="AN11"/>
  <c r="AN13"/>
  <c r="W10"/>
  <c r="W55" i="14"/>
  <c r="AY55"/>
  <c r="AY25"/>
  <c r="AY24"/>
  <c r="AY48"/>
  <c r="AY18"/>
  <c r="AY28"/>
  <c r="AY14"/>
  <c r="W41"/>
  <c r="W40"/>
  <c r="W38"/>
  <c r="W42"/>
  <c r="W48"/>
  <c r="W54"/>
  <c r="W18"/>
  <c r="W39"/>
  <c r="W49"/>
  <c r="W13"/>
  <c r="W15"/>
  <c r="W19"/>
  <c r="BH25"/>
  <c r="X56"/>
  <c r="X57"/>
  <c r="Y56"/>
  <c r="Y57"/>
  <c r="AX57"/>
  <c r="AY19"/>
  <c r="AY29"/>
  <c r="BH29" s="1"/>
  <c r="AY13"/>
  <c r="AY9" s="1"/>
  <c r="AY15"/>
  <c r="AY49"/>
  <c r="BI65" i="13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Z35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X46"/>
  <c r="AX40"/>
  <c r="AX38"/>
  <c r="Z34"/>
  <c r="AX47"/>
  <c r="BI47"/>
  <c r="BI46"/>
  <c r="E14"/>
  <c r="E24"/>
  <c r="E34"/>
  <c r="F14"/>
  <c r="F24"/>
  <c r="F34"/>
  <c r="G14"/>
  <c r="G24"/>
  <c r="G34"/>
  <c r="H14"/>
  <c r="H24"/>
  <c r="H34"/>
  <c r="I14"/>
  <c r="I24"/>
  <c r="I34"/>
  <c r="J14"/>
  <c r="J24"/>
  <c r="J34"/>
  <c r="K14"/>
  <c r="K8"/>
  <c r="K24"/>
  <c r="K34"/>
  <c r="L14"/>
  <c r="L34"/>
  <c r="M14"/>
  <c r="M24"/>
  <c r="M34"/>
  <c r="N14"/>
  <c r="N24"/>
  <c r="N34"/>
  <c r="O14"/>
  <c r="O24"/>
  <c r="O34"/>
  <c r="P14"/>
  <c r="P34"/>
  <c r="Q14"/>
  <c r="Q8"/>
  <c r="Q24"/>
  <c r="Q34"/>
  <c r="R14"/>
  <c r="R24"/>
  <c r="R34"/>
  <c r="E15"/>
  <c r="E35"/>
  <c r="E51"/>
  <c r="F15"/>
  <c r="F35"/>
  <c r="F51"/>
  <c r="G15"/>
  <c r="G35"/>
  <c r="G51"/>
  <c r="H15"/>
  <c r="H35"/>
  <c r="H51"/>
  <c r="I15"/>
  <c r="I35"/>
  <c r="I51"/>
  <c r="J15"/>
  <c r="J35"/>
  <c r="J51"/>
  <c r="K15"/>
  <c r="K35"/>
  <c r="K51"/>
  <c r="L15"/>
  <c r="L35"/>
  <c r="L51"/>
  <c r="M15"/>
  <c r="M35"/>
  <c r="M51"/>
  <c r="N15"/>
  <c r="N35"/>
  <c r="N51"/>
  <c r="O15"/>
  <c r="O35"/>
  <c r="O51"/>
  <c r="P15"/>
  <c r="P35"/>
  <c r="P51"/>
  <c r="Q15"/>
  <c r="Q35"/>
  <c r="Q51"/>
  <c r="R15"/>
  <c r="R35"/>
  <c r="R51"/>
  <c r="W37"/>
  <c r="W39"/>
  <c r="W41"/>
  <c r="W43"/>
  <c r="W49"/>
  <c r="W48"/>
  <c r="W36"/>
  <c r="W38"/>
  <c r="W40"/>
  <c r="W42"/>
  <c r="W30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Z15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Z14"/>
  <c r="AX20"/>
  <c r="AA51"/>
  <c r="AB51"/>
  <c r="AC51"/>
  <c r="AD25"/>
  <c r="AD51"/>
  <c r="AE51"/>
  <c r="AF51"/>
  <c r="AG51"/>
  <c r="AH51"/>
  <c r="AI51"/>
  <c r="AJ51"/>
  <c r="AK51"/>
  <c r="AL51"/>
  <c r="AM51"/>
  <c r="AO51"/>
  <c r="AP51"/>
  <c r="AQ51"/>
  <c r="AR51"/>
  <c r="Z51"/>
  <c r="AA50"/>
  <c r="AB50"/>
  <c r="AC50"/>
  <c r="AD50"/>
  <c r="AE50"/>
  <c r="AF50"/>
  <c r="AG50"/>
  <c r="AH50"/>
  <c r="AI50"/>
  <c r="AJ24"/>
  <c r="AJ50"/>
  <c r="AK50"/>
  <c r="AL50"/>
  <c r="AM50"/>
  <c r="AN50"/>
  <c r="AO50"/>
  <c r="AP50"/>
  <c r="AQ50"/>
  <c r="AR50"/>
  <c r="AT72"/>
  <c r="Z50"/>
  <c r="W31"/>
  <c r="W29"/>
  <c r="W23"/>
  <c r="AX33"/>
  <c r="BI33" s="1"/>
  <c r="AX32"/>
  <c r="BI32" s="1"/>
  <c r="AX31"/>
  <c r="AX30"/>
  <c r="AX29"/>
  <c r="BI29" s="1"/>
  <c r="AX28"/>
  <c r="AL25"/>
  <c r="N25"/>
  <c r="R25"/>
  <c r="K25"/>
  <c r="O25"/>
  <c r="BI69"/>
  <c r="BI68"/>
  <c r="AS51"/>
  <c r="AS73" s="1"/>
  <c r="AT51"/>
  <c r="AT73" s="1"/>
  <c r="AU51"/>
  <c r="AU73" s="1"/>
  <c r="AV51"/>
  <c r="AV73" s="1"/>
  <c r="AU72"/>
  <c r="AV72"/>
  <c r="AX37"/>
  <c r="AX39"/>
  <c r="AX41"/>
  <c r="AX43"/>
  <c r="AX45"/>
  <c r="AX49"/>
  <c r="AX36"/>
  <c r="AX44"/>
  <c r="AX48"/>
  <c r="AA25"/>
  <c r="AB25"/>
  <c r="AC25"/>
  <c r="AE25"/>
  <c r="AF25"/>
  <c r="AG25"/>
  <c r="AH25"/>
  <c r="AI25"/>
  <c r="AJ25"/>
  <c r="AK25"/>
  <c r="AM25"/>
  <c r="AN25"/>
  <c r="AO25"/>
  <c r="AP25"/>
  <c r="AQ25"/>
  <c r="AR25"/>
  <c r="Z25"/>
  <c r="AA24"/>
  <c r="AB24"/>
  <c r="AC24"/>
  <c r="AD24"/>
  <c r="AE24"/>
  <c r="AF24"/>
  <c r="AG24"/>
  <c r="AH24"/>
  <c r="AI24"/>
  <c r="AK24"/>
  <c r="AL24"/>
  <c r="AM24"/>
  <c r="AN24"/>
  <c r="AO24"/>
  <c r="AP24"/>
  <c r="AQ24"/>
  <c r="AR24"/>
  <c r="Z24"/>
  <c r="F25"/>
  <c r="G25"/>
  <c r="H25"/>
  <c r="I25"/>
  <c r="J25"/>
  <c r="L25"/>
  <c r="M25"/>
  <c r="P25"/>
  <c r="Q25"/>
  <c r="E25"/>
  <c r="L24"/>
  <c r="P24"/>
  <c r="E8"/>
  <c r="F8"/>
  <c r="G8"/>
  <c r="H8"/>
  <c r="I8"/>
  <c r="J8"/>
  <c r="L8"/>
  <c r="M8"/>
  <c r="N8"/>
  <c r="O8"/>
  <c r="P8"/>
  <c r="F9"/>
  <c r="G9"/>
  <c r="H9"/>
  <c r="I9"/>
  <c r="J9"/>
  <c r="K9"/>
  <c r="L9"/>
  <c r="M9"/>
  <c r="N9"/>
  <c r="O9"/>
  <c r="P9"/>
  <c r="Q9"/>
  <c r="R9"/>
  <c r="E9"/>
  <c r="AX21"/>
  <c r="W17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X11"/>
  <c r="AX9" s="1"/>
  <c r="AX13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X10"/>
  <c r="AX12"/>
  <c r="W11"/>
  <c r="W9" s="1"/>
  <c r="Y9" i="12"/>
  <c r="Y51" s="1"/>
  <c r="Y31"/>
  <c r="Y39"/>
  <c r="Y43"/>
  <c r="Y47"/>
  <c r="Z8"/>
  <c r="Z30"/>
  <c r="Z38"/>
  <c r="Z42"/>
  <c r="Z46"/>
  <c r="Z50"/>
  <c r="AA8"/>
  <c r="AA50" s="1"/>
  <c r="AA30"/>
  <c r="AA38"/>
  <c r="AA42"/>
  <c r="AA46"/>
  <c r="AB30"/>
  <c r="AB8"/>
  <c r="AB38"/>
  <c r="AB42"/>
  <c r="AB46"/>
  <c r="AB50"/>
  <c r="AC42"/>
  <c r="AC30"/>
  <c r="AC8"/>
  <c r="AC50" s="1"/>
  <c r="AC52" s="1"/>
  <c r="AC38"/>
  <c r="AC46"/>
  <c r="AD42"/>
  <c r="AD8"/>
  <c r="AD30"/>
  <c r="AD38"/>
  <c r="AD46"/>
  <c r="AD50"/>
  <c r="AE30"/>
  <c r="AE50" s="1"/>
  <c r="AE8"/>
  <c r="AE38"/>
  <c r="AE42"/>
  <c r="AE46"/>
  <c r="AF38"/>
  <c r="AF8"/>
  <c r="AF30"/>
  <c r="AF42"/>
  <c r="AF46"/>
  <c r="AF50"/>
  <c r="AG30"/>
  <c r="AG50" s="1"/>
  <c r="AG52" s="1"/>
  <c r="AG8"/>
  <c r="AG38"/>
  <c r="AG42"/>
  <c r="AG46"/>
  <c r="AH42"/>
  <c r="AH8"/>
  <c r="AH30"/>
  <c r="AH38"/>
  <c r="AH46"/>
  <c r="AH50"/>
  <c r="AI42"/>
  <c r="AI30"/>
  <c r="AI8"/>
  <c r="AI50" s="1"/>
  <c r="AI38"/>
  <c r="AI46"/>
  <c r="AJ8"/>
  <c r="AJ30"/>
  <c r="AJ38"/>
  <c r="AJ42"/>
  <c r="AJ46"/>
  <c r="AJ50"/>
  <c r="AK8"/>
  <c r="AK50" s="1"/>
  <c r="AK30"/>
  <c r="AK38"/>
  <c r="AK42"/>
  <c r="AK46"/>
  <c r="AL30"/>
  <c r="AL8"/>
  <c r="AL38"/>
  <c r="AL42"/>
  <c r="AL46"/>
  <c r="AL50"/>
  <c r="AM42"/>
  <c r="AM8"/>
  <c r="AM30"/>
  <c r="AM50" s="1"/>
  <c r="AM38"/>
  <c r="AM46"/>
  <c r="AN8"/>
  <c r="AN30"/>
  <c r="AN38"/>
  <c r="AN42"/>
  <c r="AN46"/>
  <c r="AN50"/>
  <c r="AO8"/>
  <c r="AO50" s="1"/>
  <c r="AO52" s="1"/>
  <c r="AO30"/>
  <c r="AO38"/>
  <c r="AO42"/>
  <c r="AO46"/>
  <c r="AP42"/>
  <c r="AP30"/>
  <c r="AP38"/>
  <c r="AP8"/>
  <c r="AP46"/>
  <c r="AP50"/>
  <c r="AQ42"/>
  <c r="AQ30"/>
  <c r="AQ8"/>
  <c r="AQ50" s="1"/>
  <c r="AQ38"/>
  <c r="AQ46"/>
  <c r="AR42"/>
  <c r="AR30"/>
  <c r="AR8"/>
  <c r="AR38"/>
  <c r="AR46"/>
  <c r="AR50"/>
  <c r="AS42"/>
  <c r="AS8"/>
  <c r="AS30"/>
  <c r="AS50" s="1"/>
  <c r="AS52" s="1"/>
  <c r="AS38"/>
  <c r="AS46"/>
  <c r="AT42"/>
  <c r="AT30"/>
  <c r="AT8"/>
  <c r="AT38"/>
  <c r="AT46"/>
  <c r="AT50"/>
  <c r="AU8"/>
  <c r="AU50" s="1"/>
  <c r="AU30"/>
  <c r="AU38"/>
  <c r="AU42"/>
  <c r="AU46"/>
  <c r="Y8"/>
  <c r="Y30"/>
  <c r="Y38"/>
  <c r="Y42"/>
  <c r="Y46"/>
  <c r="AW46" s="1"/>
  <c r="Y50"/>
  <c r="AW50" s="1"/>
  <c r="AW49"/>
  <c r="BH49"/>
  <c r="AW48"/>
  <c r="BH48" s="1"/>
  <c r="V47"/>
  <c r="AW47"/>
  <c r="BH47"/>
  <c r="E46"/>
  <c r="F46"/>
  <c r="G46"/>
  <c r="H46"/>
  <c r="V46" s="1"/>
  <c r="BH46" s="1"/>
  <c r="I46"/>
  <c r="J46"/>
  <c r="K46"/>
  <c r="L46"/>
  <c r="M46"/>
  <c r="N46"/>
  <c r="O46"/>
  <c r="P46"/>
  <c r="Q46"/>
  <c r="R46"/>
  <c r="S46"/>
  <c r="T46"/>
  <c r="BG47"/>
  <c r="BG46"/>
  <c r="BF47"/>
  <c r="BE47"/>
  <c r="BD47"/>
  <c r="BC47"/>
  <c r="BB47"/>
  <c r="BA47"/>
  <c r="AZ47"/>
  <c r="AY47"/>
  <c r="AX47"/>
  <c r="AU47"/>
  <c r="AT47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T47"/>
  <c r="S47"/>
  <c r="R47"/>
  <c r="Q47"/>
  <c r="P47"/>
  <c r="O47"/>
  <c r="N47"/>
  <c r="M47"/>
  <c r="L47"/>
  <c r="K47"/>
  <c r="J47"/>
  <c r="I47"/>
  <c r="H47"/>
  <c r="G47"/>
  <c r="F47"/>
  <c r="E47"/>
  <c r="BF46"/>
  <c r="BE46"/>
  <c r="BD46"/>
  <c r="BC46"/>
  <c r="BB46"/>
  <c r="BA46"/>
  <c r="AZ46"/>
  <c r="AY46"/>
  <c r="AX46"/>
  <c r="AW45"/>
  <c r="BH45"/>
  <c r="AW44"/>
  <c r="AW42" s="1"/>
  <c r="V43"/>
  <c r="AW43"/>
  <c r="BH43"/>
  <c r="BG43"/>
  <c r="BF43"/>
  <c r="BE43"/>
  <c r="BD43"/>
  <c r="BC43"/>
  <c r="BB43"/>
  <c r="BA43"/>
  <c r="AZ43"/>
  <c r="AY43"/>
  <c r="AX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T43"/>
  <c r="S43"/>
  <c r="R43"/>
  <c r="Q43"/>
  <c r="P43"/>
  <c r="O43"/>
  <c r="N43"/>
  <c r="M43"/>
  <c r="L43"/>
  <c r="K43"/>
  <c r="J43"/>
  <c r="I43"/>
  <c r="H43"/>
  <c r="G43"/>
  <c r="F43"/>
  <c r="E43"/>
  <c r="E42"/>
  <c r="F42"/>
  <c r="G42"/>
  <c r="H42"/>
  <c r="V42" s="1"/>
  <c r="BH42" s="1"/>
  <c r="I42"/>
  <c r="J42"/>
  <c r="K42"/>
  <c r="L42"/>
  <c r="M42"/>
  <c r="N42"/>
  <c r="O42"/>
  <c r="P42"/>
  <c r="Q42"/>
  <c r="R42"/>
  <c r="S42"/>
  <c r="T42"/>
  <c r="BG42"/>
  <c r="BF42"/>
  <c r="BE42"/>
  <c r="BD42"/>
  <c r="BC42"/>
  <c r="BB42"/>
  <c r="BA42"/>
  <c r="AZ42"/>
  <c r="AY42"/>
  <c r="AX42"/>
  <c r="Z9"/>
  <c r="Z31"/>
  <c r="Z39"/>
  <c r="Z51" s="1"/>
  <c r="Z52" s="1"/>
  <c r="AA9"/>
  <c r="AA51" s="1"/>
  <c r="AA31"/>
  <c r="AA39"/>
  <c r="AB9"/>
  <c r="AB51" s="1"/>
  <c r="AB52" s="1"/>
  <c r="AB31"/>
  <c r="AB39"/>
  <c r="AC9"/>
  <c r="AC51" s="1"/>
  <c r="AC31"/>
  <c r="AC39"/>
  <c r="AD9"/>
  <c r="AD51" s="1"/>
  <c r="AD52" s="1"/>
  <c r="AD31"/>
  <c r="AD39"/>
  <c r="AE9"/>
  <c r="AE51" s="1"/>
  <c r="AE31"/>
  <c r="AE39"/>
  <c r="AF9"/>
  <c r="AF51" s="1"/>
  <c r="AF52" s="1"/>
  <c r="AF31"/>
  <c r="AF39"/>
  <c r="AG9"/>
  <c r="AG51" s="1"/>
  <c r="AG31"/>
  <c r="AG39"/>
  <c r="AH9"/>
  <c r="AH51" s="1"/>
  <c r="AH52" s="1"/>
  <c r="AH31"/>
  <c r="AH39"/>
  <c r="AI9"/>
  <c r="AI51" s="1"/>
  <c r="AI31"/>
  <c r="AI39"/>
  <c r="AJ9"/>
  <c r="AJ51" s="1"/>
  <c r="AJ52" s="1"/>
  <c r="AJ31"/>
  <c r="AJ39"/>
  <c r="AK9"/>
  <c r="AK51" s="1"/>
  <c r="AK31"/>
  <c r="AK39"/>
  <c r="AL9"/>
  <c r="AL51" s="1"/>
  <c r="AL52" s="1"/>
  <c r="AL31"/>
  <c r="AL39"/>
  <c r="AM9"/>
  <c r="AM51" s="1"/>
  <c r="AM31"/>
  <c r="AM39"/>
  <c r="AN9"/>
  <c r="AN51" s="1"/>
  <c r="AN52" s="1"/>
  <c r="AN31"/>
  <c r="AN39"/>
  <c r="AO9"/>
  <c r="AO51" s="1"/>
  <c r="AO31"/>
  <c r="AO39"/>
  <c r="AP9"/>
  <c r="AP51" s="1"/>
  <c r="AP52" s="1"/>
  <c r="AP31"/>
  <c r="AP39"/>
  <c r="AQ9"/>
  <c r="AQ51" s="1"/>
  <c r="AQ31"/>
  <c r="AQ39"/>
  <c r="AR9"/>
  <c r="AR51" s="1"/>
  <c r="AR52" s="1"/>
  <c r="AR31"/>
  <c r="AR39"/>
  <c r="AS9"/>
  <c r="AS51" s="1"/>
  <c r="AS31"/>
  <c r="AS39"/>
  <c r="AT9"/>
  <c r="AT51" s="1"/>
  <c r="AT52" s="1"/>
  <c r="AT31"/>
  <c r="AT39"/>
  <c r="AU9"/>
  <c r="AU51" s="1"/>
  <c r="AU31"/>
  <c r="AU39"/>
  <c r="V11"/>
  <c r="V13"/>
  <c r="V15"/>
  <c r="V17"/>
  <c r="V19"/>
  <c r="V9" s="1"/>
  <c r="V21"/>
  <c r="V25"/>
  <c r="V27"/>
  <c r="V29"/>
  <c r="E31"/>
  <c r="F31"/>
  <c r="V31" s="1"/>
  <c r="BH31" s="1"/>
  <c r="G31"/>
  <c r="H31"/>
  <c r="I31"/>
  <c r="J31"/>
  <c r="K31"/>
  <c r="L31"/>
  <c r="M31"/>
  <c r="N31"/>
  <c r="O31"/>
  <c r="P31"/>
  <c r="Q31"/>
  <c r="R31"/>
  <c r="S31"/>
  <c r="T31"/>
  <c r="E8"/>
  <c r="E30"/>
  <c r="E50" s="1"/>
  <c r="E38"/>
  <c r="V38" s="1"/>
  <c r="BH38" s="1"/>
  <c r="F8"/>
  <c r="F50"/>
  <c r="F52" s="1"/>
  <c r="F30"/>
  <c r="F38"/>
  <c r="G8"/>
  <c r="G50" s="1"/>
  <c r="G30"/>
  <c r="G38"/>
  <c r="H8"/>
  <c r="H50" s="1"/>
  <c r="H52" s="1"/>
  <c r="H30"/>
  <c r="H38"/>
  <c r="I8"/>
  <c r="I50" s="1"/>
  <c r="I30"/>
  <c r="I38"/>
  <c r="J8"/>
  <c r="J50" s="1"/>
  <c r="J52" s="1"/>
  <c r="J30"/>
  <c r="J38"/>
  <c r="K8"/>
  <c r="K30"/>
  <c r="K50" s="1"/>
  <c r="K52" s="1"/>
  <c r="K38"/>
  <c r="L8"/>
  <c r="L50"/>
  <c r="L30"/>
  <c r="L38"/>
  <c r="M8"/>
  <c r="M50"/>
  <c r="M30"/>
  <c r="M38"/>
  <c r="N8"/>
  <c r="N50"/>
  <c r="N30"/>
  <c r="N38"/>
  <c r="O8"/>
  <c r="O50" s="1"/>
  <c r="O30"/>
  <c r="O38"/>
  <c r="P8"/>
  <c r="P50" s="1"/>
  <c r="P52" s="1"/>
  <c r="P30"/>
  <c r="P38"/>
  <c r="Q8"/>
  <c r="Q50" s="1"/>
  <c r="Q52" s="1"/>
  <c r="Q30"/>
  <c r="Q38"/>
  <c r="R8"/>
  <c r="R50" s="1"/>
  <c r="R52" s="1"/>
  <c r="R30"/>
  <c r="R38"/>
  <c r="S8"/>
  <c r="S30"/>
  <c r="S50" s="1"/>
  <c r="S38"/>
  <c r="T8"/>
  <c r="T50"/>
  <c r="T30"/>
  <c r="T38"/>
  <c r="AW41"/>
  <c r="AW39"/>
  <c r="AW40"/>
  <c r="AW38"/>
  <c r="F9"/>
  <c r="F51" s="1"/>
  <c r="F39"/>
  <c r="G9"/>
  <c r="G51" s="1"/>
  <c r="G39"/>
  <c r="H9"/>
  <c r="H39"/>
  <c r="H51"/>
  <c r="I9"/>
  <c r="I51" s="1"/>
  <c r="I39"/>
  <c r="J9"/>
  <c r="J39"/>
  <c r="J51"/>
  <c r="K9"/>
  <c r="K51" s="1"/>
  <c r="K39"/>
  <c r="L9"/>
  <c r="L51" s="1"/>
  <c r="L52" s="1"/>
  <c r="L39"/>
  <c r="M9"/>
  <c r="M51" s="1"/>
  <c r="M52" s="1"/>
  <c r="M39"/>
  <c r="N9"/>
  <c r="N51" s="1"/>
  <c r="N39"/>
  <c r="O9"/>
  <c r="O51" s="1"/>
  <c r="O39"/>
  <c r="P9"/>
  <c r="P39"/>
  <c r="P51"/>
  <c r="Q9"/>
  <c r="Q51" s="1"/>
  <c r="Q39"/>
  <c r="R9"/>
  <c r="R39"/>
  <c r="R51"/>
  <c r="S9"/>
  <c r="S51" s="1"/>
  <c r="S39"/>
  <c r="T9"/>
  <c r="T51" s="1"/>
  <c r="T52" s="1"/>
  <c r="T39"/>
  <c r="E9"/>
  <c r="E51" s="1"/>
  <c r="E39"/>
  <c r="V39"/>
  <c r="BH39" s="1"/>
  <c r="V41"/>
  <c r="V40"/>
  <c r="BG39"/>
  <c r="BF39"/>
  <c r="BE39"/>
  <c r="BD39"/>
  <c r="BC39"/>
  <c r="BB39"/>
  <c r="BA39"/>
  <c r="AZ39"/>
  <c r="AY39"/>
  <c r="AX39"/>
  <c r="BG38"/>
  <c r="BF38"/>
  <c r="BE38"/>
  <c r="BD38"/>
  <c r="BC38"/>
  <c r="BB38"/>
  <c r="BA38"/>
  <c r="AZ38"/>
  <c r="AY38"/>
  <c r="AX38"/>
  <c r="V24"/>
  <c r="V10"/>
  <c r="V12"/>
  <c r="V14"/>
  <c r="V16"/>
  <c r="V18"/>
  <c r="V20"/>
  <c r="V26"/>
  <c r="V28"/>
  <c r="BH28" s="1"/>
  <c r="V8"/>
  <c r="BH8" s="1"/>
  <c r="AW33"/>
  <c r="AW31"/>
  <c r="AW35"/>
  <c r="AW37"/>
  <c r="V32"/>
  <c r="V30" s="1"/>
  <c r="V36"/>
  <c r="V34"/>
  <c r="AW36"/>
  <c r="AW30" s="1"/>
  <c r="AW32"/>
  <c r="AW34"/>
  <c r="AY31"/>
  <c r="AZ31"/>
  <c r="BA31"/>
  <c r="BB31"/>
  <c r="BC31"/>
  <c r="BD31"/>
  <c r="BE31"/>
  <c r="BF31"/>
  <c r="BG31"/>
  <c r="AX31"/>
  <c r="AY30"/>
  <c r="AZ30"/>
  <c r="BA30"/>
  <c r="BB30"/>
  <c r="BC30"/>
  <c r="BD30"/>
  <c r="BE30"/>
  <c r="BF30"/>
  <c r="BG30"/>
  <c r="AX30"/>
  <c r="AW11"/>
  <c r="AW9" s="1"/>
  <c r="AW13"/>
  <c r="AW15"/>
  <c r="AW17"/>
  <c r="AW19"/>
  <c r="AW21"/>
  <c r="AW23"/>
  <c r="BH23"/>
  <c r="AW25"/>
  <c r="BH25" s="1"/>
  <c r="AW27"/>
  <c r="AY9"/>
  <c r="AZ9"/>
  <c r="BA9"/>
  <c r="BB9"/>
  <c r="BC9"/>
  <c r="BD9"/>
  <c r="BE9"/>
  <c r="BF9"/>
  <c r="BG9"/>
  <c r="AX9"/>
  <c r="AW18"/>
  <c r="AW16"/>
  <c r="AW10"/>
  <c r="AW8" s="1"/>
  <c r="AW12"/>
  <c r="AW14"/>
  <c r="AW20"/>
  <c r="AW22"/>
  <c r="AW24"/>
  <c r="AW26"/>
  <c r="AY8"/>
  <c r="AZ8"/>
  <c r="BA8"/>
  <c r="BB8"/>
  <c r="BC8"/>
  <c r="BD8"/>
  <c r="BE8"/>
  <c r="BF8"/>
  <c r="BG8"/>
  <c r="AX8"/>
  <c r="BH33"/>
  <c r="V33"/>
  <c r="BH32"/>
  <c r="BH29"/>
  <c r="BH24"/>
  <c r="BH22"/>
  <c r="BH35"/>
  <c r="V35"/>
  <c r="BH34"/>
  <c r="BI60" i="13"/>
  <c r="BI61"/>
  <c r="AX60"/>
  <c r="AX61"/>
  <c r="AX19"/>
  <c r="AX18"/>
  <c r="BI18" s="1"/>
  <c r="AX22"/>
  <c r="W27"/>
  <c r="W26"/>
  <c r="W61"/>
  <c r="W60"/>
  <c r="BH11" i="12"/>
  <c r="BH13"/>
  <c r="BH15"/>
  <c r="BH17"/>
  <c r="BH19"/>
  <c r="BH21"/>
  <c r="BH27"/>
  <c r="BH37"/>
  <c r="BI70" i="13"/>
  <c r="AX70"/>
  <c r="BI43"/>
  <c r="BI42"/>
  <c r="BI27"/>
  <c r="AX27"/>
  <c r="BI26"/>
  <c r="AX26"/>
  <c r="AX23"/>
  <c r="AX17"/>
  <c r="V37" i="12"/>
  <c r="BH36"/>
  <c r="BH26"/>
  <c r="BH20"/>
  <c r="BH18"/>
  <c r="BH16"/>
  <c r="BH14"/>
  <c r="BH12"/>
  <c r="BH10"/>
  <c r="AX25" i="13"/>
  <c r="R46" i="15" l="1"/>
  <c r="O46"/>
  <c r="AK47"/>
  <c r="AK48" s="1"/>
  <c r="AO56" i="14"/>
  <c r="Q46" i="15"/>
  <c r="U46"/>
  <c r="T46"/>
  <c r="L46"/>
  <c r="H46"/>
  <c r="P46"/>
  <c r="AA46"/>
  <c r="BI40"/>
  <c r="AD47"/>
  <c r="BI30"/>
  <c r="AL48"/>
  <c r="E47"/>
  <c r="BI13"/>
  <c r="BI29"/>
  <c r="Z47"/>
  <c r="BI36"/>
  <c r="BI22"/>
  <c r="AB47"/>
  <c r="AE47"/>
  <c r="AA47"/>
  <c r="AB46"/>
  <c r="BI41"/>
  <c r="AN26"/>
  <c r="AF46"/>
  <c r="BI23"/>
  <c r="AN17"/>
  <c r="BI18"/>
  <c r="BI37"/>
  <c r="BI24"/>
  <c r="AI47"/>
  <c r="AI48" s="1"/>
  <c r="BI12"/>
  <c r="W9"/>
  <c r="BI35"/>
  <c r="AG46"/>
  <c r="BI15"/>
  <c r="AF47"/>
  <c r="T47"/>
  <c r="T48" s="1"/>
  <c r="AD46"/>
  <c r="AD48" s="1"/>
  <c r="AC47"/>
  <c r="BI39"/>
  <c r="BI32"/>
  <c r="AN27"/>
  <c r="BI34"/>
  <c r="AN16"/>
  <c r="AH46"/>
  <c r="AH48" s="1"/>
  <c r="AG47"/>
  <c r="BI10"/>
  <c r="AN9"/>
  <c r="AN8"/>
  <c r="BI14"/>
  <c r="O47"/>
  <c r="K47"/>
  <c r="G47"/>
  <c r="U47"/>
  <c r="Q47"/>
  <c r="R47"/>
  <c r="R48" s="1"/>
  <c r="S47"/>
  <c r="S48" s="1"/>
  <c r="W16"/>
  <c r="BI25"/>
  <c r="AC46"/>
  <c r="N47"/>
  <c r="BI11"/>
  <c r="M47"/>
  <c r="AA48"/>
  <c r="AJ48"/>
  <c r="J47"/>
  <c r="J48" s="1"/>
  <c r="F47"/>
  <c r="BI19"/>
  <c r="BI33"/>
  <c r="AE46"/>
  <c r="Z46"/>
  <c r="P47"/>
  <c r="L47"/>
  <c r="H47"/>
  <c r="BI38"/>
  <c r="W26"/>
  <c r="W17"/>
  <c r="W8"/>
  <c r="I47"/>
  <c r="AO57" i="14"/>
  <c r="AO58" s="1"/>
  <c r="Z56"/>
  <c r="AA57"/>
  <c r="BH49"/>
  <c r="O57"/>
  <c r="K57"/>
  <c r="AT56"/>
  <c r="BH23"/>
  <c r="X58"/>
  <c r="BH18"/>
  <c r="BH42"/>
  <c r="AN56"/>
  <c r="AE57"/>
  <c r="AV56"/>
  <c r="Y58"/>
  <c r="AU56"/>
  <c r="AS56"/>
  <c r="E52" i="12"/>
  <c r="V50"/>
  <c r="AW51"/>
  <c r="AW52" s="1"/>
  <c r="Y52"/>
  <c r="BH30"/>
  <c r="O52"/>
  <c r="AU52"/>
  <c r="AQ52"/>
  <c r="AI52"/>
  <c r="AE52"/>
  <c r="BH9"/>
  <c r="V51"/>
  <c r="BH51" s="1"/>
  <c r="AM52"/>
  <c r="AA52"/>
  <c r="I52"/>
  <c r="S52"/>
  <c r="N52"/>
  <c r="G52"/>
  <c r="AK52"/>
  <c r="AO73" i="13"/>
  <c r="M73"/>
  <c r="Z72"/>
  <c r="W27" i="15"/>
  <c r="AG56" i="14"/>
  <c r="W14" i="13"/>
  <c r="S73"/>
  <c r="BI53"/>
  <c r="AS74"/>
  <c r="AV57" i="14"/>
  <c r="BH30"/>
  <c r="AL72" i="13"/>
  <c r="H73"/>
  <c r="AP56" i="14"/>
  <c r="AH56"/>
  <c r="N72" i="13"/>
  <c r="E72"/>
  <c r="AS57" i="14"/>
  <c r="BH44" i="12"/>
  <c r="AG57" i="14"/>
  <c r="AI56"/>
  <c r="U73" i="13"/>
  <c r="S72"/>
  <c r="BH34" i="14"/>
  <c r="BH22"/>
  <c r="AX8" i="13"/>
  <c r="R73"/>
  <c r="AJ57" i="14"/>
  <c r="BH48"/>
  <c r="Q57"/>
  <c r="M57"/>
  <c r="AF56"/>
  <c r="BH33"/>
  <c r="BH31"/>
  <c r="BH27"/>
  <c r="I56"/>
  <c r="J56"/>
  <c r="N57"/>
  <c r="L57"/>
  <c r="BH47"/>
  <c r="E57"/>
  <c r="AD57"/>
  <c r="AC57"/>
  <c r="AI57"/>
  <c r="AN57"/>
  <c r="BH40"/>
  <c r="AK57"/>
  <c r="AD56"/>
  <c r="AR56"/>
  <c r="AJ56"/>
  <c r="AB56"/>
  <c r="AQ57"/>
  <c r="AH57"/>
  <c r="AB57"/>
  <c r="AP57"/>
  <c r="AM57"/>
  <c r="AF57"/>
  <c r="AL56"/>
  <c r="AL57"/>
  <c r="AM56"/>
  <c r="BH51"/>
  <c r="P56"/>
  <c r="AR57"/>
  <c r="BH45"/>
  <c r="BH53"/>
  <c r="BH46"/>
  <c r="AK56"/>
  <c r="BH44"/>
  <c r="AE56"/>
  <c r="AC56"/>
  <c r="AQ56"/>
  <c r="J57"/>
  <c r="P57"/>
  <c r="L56"/>
  <c r="F57"/>
  <c r="BH38"/>
  <c r="U57"/>
  <c r="N56"/>
  <c r="BH54"/>
  <c r="BH35"/>
  <c r="BH32"/>
  <c r="AX58"/>
  <c r="W37"/>
  <c r="BH52"/>
  <c r="Q56"/>
  <c r="O56"/>
  <c r="M56"/>
  <c r="K56"/>
  <c r="I57"/>
  <c r="H56"/>
  <c r="G57"/>
  <c r="F56"/>
  <c r="BH55"/>
  <c r="S56"/>
  <c r="AU57"/>
  <c r="H57"/>
  <c r="G56"/>
  <c r="BH26"/>
  <c r="S57"/>
  <c r="AA56"/>
  <c r="BH21"/>
  <c r="BH20"/>
  <c r="AT57"/>
  <c r="BH14"/>
  <c r="BH19"/>
  <c r="BH13"/>
  <c r="BH10"/>
  <c r="BH15"/>
  <c r="R57"/>
  <c r="W9"/>
  <c r="W36"/>
  <c r="T57"/>
  <c r="U56"/>
  <c r="T56"/>
  <c r="R56"/>
  <c r="BH39"/>
  <c r="W17"/>
  <c r="BI66" i="13"/>
  <c r="BI64"/>
  <c r="BI62"/>
  <c r="BI63"/>
  <c r="I73"/>
  <c r="J73"/>
  <c r="F73"/>
  <c r="U72"/>
  <c r="U74" s="1"/>
  <c r="AC73"/>
  <c r="AC72"/>
  <c r="AA72"/>
  <c r="AV74"/>
  <c r="AI72"/>
  <c r="AT74"/>
  <c r="AE72"/>
  <c r="P73"/>
  <c r="AE73"/>
  <c r="AX51"/>
  <c r="AX24"/>
  <c r="BI28"/>
  <c r="AN73"/>
  <c r="AX14"/>
  <c r="BI14" s="1"/>
  <c r="AX15"/>
  <c r="AM73"/>
  <c r="AF72"/>
  <c r="AG72"/>
  <c r="AM72"/>
  <c r="AQ72"/>
  <c r="AX50"/>
  <c r="AR72"/>
  <c r="AP72"/>
  <c r="AG73"/>
  <c r="Z73"/>
  <c r="AA73"/>
  <c r="AB73"/>
  <c r="O73"/>
  <c r="O72"/>
  <c r="R72"/>
  <c r="R74" s="1"/>
  <c r="K72"/>
  <c r="F72"/>
  <c r="F74" s="1"/>
  <c r="AX35"/>
  <c r="S74"/>
  <c r="G73"/>
  <c r="K73"/>
  <c r="AN72"/>
  <c r="AK72"/>
  <c r="AI73"/>
  <c r="AO72"/>
  <c r="AO74" s="1"/>
  <c r="AJ73"/>
  <c r="AF73"/>
  <c r="AJ72"/>
  <c r="AR73"/>
  <c r="AX34"/>
  <c r="Q73"/>
  <c r="L73"/>
  <c r="E73"/>
  <c r="E74" s="1"/>
  <c r="Q72"/>
  <c r="M72"/>
  <c r="M74" s="1"/>
  <c r="L72"/>
  <c r="I72"/>
  <c r="I74" s="1"/>
  <c r="H72"/>
  <c r="H74" s="1"/>
  <c r="T72"/>
  <c r="T74" s="1"/>
  <c r="G72"/>
  <c r="AH72"/>
  <c r="AD72"/>
  <c r="AP73"/>
  <c r="AD73"/>
  <c r="AB72"/>
  <c r="AQ73"/>
  <c r="AK73"/>
  <c r="AL73"/>
  <c r="AL74" s="1"/>
  <c r="AH73"/>
  <c r="J72"/>
  <c r="P72"/>
  <c r="P74" s="1"/>
  <c r="AU74"/>
  <c r="W25"/>
  <c r="BI25" s="1"/>
  <c r="W8"/>
  <c r="W50"/>
  <c r="W34"/>
  <c r="W35"/>
  <c r="W24"/>
  <c r="BI24" s="1"/>
  <c r="W15"/>
  <c r="BI15" s="1"/>
  <c r="W51"/>
  <c r="N73"/>
  <c r="BI9"/>
  <c r="Q48" i="15" l="1"/>
  <c r="O58" i="14"/>
  <c r="U48" i="15"/>
  <c r="F48"/>
  <c r="E48"/>
  <c r="N48"/>
  <c r="Z48"/>
  <c r="L48"/>
  <c r="AE48"/>
  <c r="AF48"/>
  <c r="AB48"/>
  <c r="BI16"/>
  <c r="AC48"/>
  <c r="P48"/>
  <c r="H48"/>
  <c r="M48"/>
  <c r="K48"/>
  <c r="BI27"/>
  <c r="BI26"/>
  <c r="BI8"/>
  <c r="AG48"/>
  <c r="BI9"/>
  <c r="AN47"/>
  <c r="AN46"/>
  <c r="G48"/>
  <c r="O48"/>
  <c r="I48"/>
  <c r="BI17"/>
  <c r="W46"/>
  <c r="W47"/>
  <c r="K58" i="14"/>
  <c r="Q58"/>
  <c r="M58"/>
  <c r="N58"/>
  <c r="AT58"/>
  <c r="AN58"/>
  <c r="AA58"/>
  <c r="AV58"/>
  <c r="AH58"/>
  <c r="AF58"/>
  <c r="AE58"/>
  <c r="Z58"/>
  <c r="J58"/>
  <c r="AI58"/>
  <c r="AJ58"/>
  <c r="AS58"/>
  <c r="E58"/>
  <c r="AG58"/>
  <c r="AP58"/>
  <c r="AU58"/>
  <c r="V52" i="12"/>
  <c r="BH50"/>
  <c r="BH52" s="1"/>
  <c r="AD58" i="14"/>
  <c r="AX73" i="13"/>
  <c r="BH16" i="14"/>
  <c r="I58"/>
  <c r="AL58"/>
  <c r="S58"/>
  <c r="AC58"/>
  <c r="AK58"/>
  <c r="L58"/>
  <c r="AQ58"/>
  <c r="AM58"/>
  <c r="AR58"/>
  <c r="AB58"/>
  <c r="P58"/>
  <c r="BH37"/>
  <c r="AY56"/>
  <c r="R58"/>
  <c r="F58"/>
  <c r="BH36"/>
  <c r="H58"/>
  <c r="U58"/>
  <c r="G58"/>
  <c r="BH8"/>
  <c r="W56"/>
  <c r="AY57"/>
  <c r="BH17"/>
  <c r="BH9"/>
  <c r="W57"/>
  <c r="T58"/>
  <c r="AI74" i="13"/>
  <c r="J74"/>
  <c r="K74"/>
  <c r="AC74"/>
  <c r="AE74"/>
  <c r="AA74"/>
  <c r="O74"/>
  <c r="Z74"/>
  <c r="BI51"/>
  <c r="AR74"/>
  <c r="AP74"/>
  <c r="AN74"/>
  <c r="AM74"/>
  <c r="AF74"/>
  <c r="AG74"/>
  <c r="AQ74"/>
  <c r="BI50"/>
  <c r="AX72"/>
  <c r="AB74"/>
  <c r="AK74"/>
  <c r="AJ74"/>
  <c r="AD74"/>
  <c r="BI35"/>
  <c r="G74"/>
  <c r="BI34"/>
  <c r="Q74"/>
  <c r="L74"/>
  <c r="AH74"/>
  <c r="W72"/>
  <c r="W73"/>
  <c r="N74"/>
  <c r="BI8"/>
  <c r="BI46" i="15" l="1"/>
  <c r="BI47"/>
  <c r="AN48"/>
  <c r="W48"/>
  <c r="BH56" i="14"/>
  <c r="AY58"/>
  <c r="BH57"/>
  <c r="W58"/>
  <c r="W74" i="13"/>
  <c r="AX74"/>
  <c r="BI72"/>
  <c r="BI73"/>
  <c r="BI48" i="15" l="1"/>
  <c r="BH58" i="14"/>
  <c r="BI74" i="13"/>
</calcChain>
</file>

<file path=xl/sharedStrings.xml><?xml version="1.0" encoding="utf-8"?>
<sst xmlns="http://schemas.openxmlformats.org/spreadsheetml/2006/main" count="682" uniqueCount="249">
  <si>
    <t>Индекс</t>
  </si>
  <si>
    <t>ОГСЭ.00</t>
  </si>
  <si>
    <t>ОГСЭ.02</t>
  </si>
  <si>
    <t>История</t>
  </si>
  <si>
    <t>ОГСЭ.03</t>
  </si>
  <si>
    <t>Иностранный язык</t>
  </si>
  <si>
    <t>ОГСЭ.04</t>
  </si>
  <si>
    <t>Физическая культура</t>
  </si>
  <si>
    <t>ОГСЭ.05</t>
  </si>
  <si>
    <t>ЕН.00</t>
  </si>
  <si>
    <t>Математический и общий естественнонаучный цикл</t>
  </si>
  <si>
    <t>ЕН.01</t>
  </si>
  <si>
    <t>Математика</t>
  </si>
  <si>
    <t>ЕН.03</t>
  </si>
  <si>
    <t>Профессиональный цикл</t>
  </si>
  <si>
    <t>ОП.01</t>
  </si>
  <si>
    <t>ОП.03</t>
  </si>
  <si>
    <t>ОП.04</t>
  </si>
  <si>
    <t>ОП.06</t>
  </si>
  <si>
    <t>ОП.07</t>
  </si>
  <si>
    <t>ОП.09</t>
  </si>
  <si>
    <t>Безопасность жизнедеятельности</t>
  </si>
  <si>
    <t>МДК.01.01</t>
  </si>
  <si>
    <t>МДК.02.01</t>
  </si>
  <si>
    <t>МДК.03.01</t>
  </si>
  <si>
    <t>МДК.04.01</t>
  </si>
  <si>
    <t>ПМ.05</t>
  </si>
  <si>
    <t>Учебная практика</t>
  </si>
  <si>
    <t>ПДП.00</t>
  </si>
  <si>
    <t>Производственная практика</t>
  </si>
  <si>
    <t>УП.02</t>
  </si>
  <si>
    <t>ПП.02</t>
  </si>
  <si>
    <t>УП.03</t>
  </si>
  <si>
    <t>ПП.03</t>
  </si>
  <si>
    <t>Русский язык</t>
  </si>
  <si>
    <t>Литература</t>
  </si>
  <si>
    <t>ДЗ</t>
  </si>
  <si>
    <t xml:space="preserve"> - </t>
  </si>
  <si>
    <t>Преддипломная практика</t>
  </si>
  <si>
    <t>Государственная итоговая аттестация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</si>
  <si>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</si>
  <si>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</si>
  <si>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</si>
  <si>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</si>
  <si>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</si>
  <si>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</si>
  <si>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</si>
  <si>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</si>
  <si>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</si>
  <si>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</si>
  <si>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</si>
  <si>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</si>
  <si>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</si>
  <si>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Форма контроля</t>
  </si>
  <si>
    <t>1.1. Календарный график учебного процесса</t>
  </si>
  <si>
    <t>Наименование циклов, разделов, дисциплин, профессиональных модулей, МДК, практик</t>
  </si>
  <si>
    <t>Виды учебной нагрузки</t>
  </si>
  <si>
    <t>Всего часов в семестр</t>
  </si>
  <si>
    <t>28.03 - 3.04</t>
  </si>
  <si>
    <t>25.04 - 1.05</t>
  </si>
  <si>
    <t>30.05 - 5.06</t>
  </si>
  <si>
    <t>27.06 - 3.07</t>
  </si>
  <si>
    <t>29.08 - 4.-0</t>
  </si>
  <si>
    <t>Всего часов</t>
  </si>
  <si>
    <t>Номера календарных недель</t>
  </si>
  <si>
    <t>Порядковые номера недель учебного года</t>
  </si>
  <si>
    <t>Общий гуманитарный и социально - экономический цикл</t>
  </si>
  <si>
    <t>обяз.уч.</t>
  </si>
  <si>
    <t>сам.р.с.</t>
  </si>
  <si>
    <t>Всего часов в неделю обязательной учебной нагрузки</t>
  </si>
  <si>
    <t>Всего часов в неделю самостоятельной работы студентов</t>
  </si>
  <si>
    <t>Всего часов в неделю</t>
  </si>
  <si>
    <t>Подготовка дипломного проекта</t>
  </si>
  <si>
    <t>Защита дипломного проекта</t>
  </si>
  <si>
    <t>1 курс</t>
  </si>
  <si>
    <t>Всего часов 1 семестр</t>
  </si>
  <si>
    <t>Всего часов 2 семестр</t>
  </si>
  <si>
    <t>первый</t>
  </si>
  <si>
    <t>2 курс</t>
  </si>
  <si>
    <t>ВТОРОЙ КУРС</t>
  </si>
  <si>
    <t>3 курс</t>
  </si>
  <si>
    <t>ТРЕТИЙ КУРС</t>
  </si>
  <si>
    <t>ПД</t>
  </si>
  <si>
    <t>ДП</t>
  </si>
  <si>
    <t>ЗЩ</t>
  </si>
  <si>
    <t>ЧЕТВЕРТЫЙ  КУРС</t>
  </si>
  <si>
    <t xml:space="preserve"> - 2/0/10/3</t>
  </si>
  <si>
    <t xml:space="preserve">Учебная практика
</t>
  </si>
  <si>
    <t xml:space="preserve"> - 9/1//1/1</t>
  </si>
  <si>
    <t xml:space="preserve"> -2/0/8/5</t>
  </si>
  <si>
    <t>01.09 - 07.09</t>
  </si>
  <si>
    <t>29.09 - 5.10</t>
  </si>
  <si>
    <t>01.12 - 7.12</t>
  </si>
  <si>
    <t>29.12 - 04.01</t>
  </si>
  <si>
    <t>02.02 - 08.02</t>
  </si>
  <si>
    <t>02.00 - 08.03</t>
  </si>
  <si>
    <t>30.03 - 05.04</t>
  </si>
  <si>
    <t>27.04 - 03.05</t>
  </si>
  <si>
    <t>29.06 - 05.07</t>
  </si>
  <si>
    <t>Основы безопасности жизнедеятельности</t>
  </si>
  <si>
    <t>Информатика иинформационно-коммуникационные технологии</t>
  </si>
  <si>
    <t>Основы проектной и исследовательской деятельности</t>
  </si>
  <si>
    <t>02.09 - 07.09</t>
  </si>
  <si>
    <t>30.09 - 05.10</t>
  </si>
  <si>
    <t>02.12 - 07.12</t>
  </si>
  <si>
    <t>28.12 - 03.01</t>
  </si>
  <si>
    <t>01.02 - 07.02</t>
  </si>
  <si>
    <t>29.02 - 6.03</t>
  </si>
  <si>
    <t>02.05 - 08.05</t>
  </si>
  <si>
    <t>30.05 -05.06</t>
  </si>
  <si>
    <t>27.06 - 07.07</t>
  </si>
  <si>
    <t>29.09 - 05.10</t>
  </si>
  <si>
    <t>01.12 - 07.12</t>
  </si>
  <si>
    <t>02.03 - 08.03</t>
  </si>
  <si>
    <t>01.06 - 07.06</t>
  </si>
  <si>
    <t>02.02 - 08.03</t>
  </si>
  <si>
    <t>Астрономия</t>
  </si>
  <si>
    <t>ОП.05</t>
  </si>
  <si>
    <t>Выполнение художественно-оформительских работ</t>
  </si>
  <si>
    <t>Экологические основы природопользования</t>
  </si>
  <si>
    <t>ОП.02</t>
  </si>
  <si>
    <t>МДК.02.02</t>
  </si>
  <si>
    <t>КАЛЕНДАРНЫЙ УЧЕБНЫЙ ГРАФИК</t>
  </si>
  <si>
    <t>"Алтайский архитектурно - строительный колледж"</t>
  </si>
  <si>
    <t>по специальности среднего профессионального образования</t>
  </si>
  <si>
    <t>Квалификация:</t>
  </si>
  <si>
    <t xml:space="preserve">Форма обучения - </t>
  </si>
  <si>
    <t>очная</t>
  </si>
  <si>
    <t xml:space="preserve">Нормативный срок обучения - </t>
  </si>
  <si>
    <t>3 года 10 мес.</t>
  </si>
  <si>
    <t xml:space="preserve">на базе </t>
  </si>
  <si>
    <t>основного общего образования</t>
  </si>
  <si>
    <t xml:space="preserve">Профиль получаемого профессионального </t>
  </si>
  <si>
    <t>образования</t>
  </si>
  <si>
    <t xml:space="preserve">Краевое государственное бюджетное профессиональное  образовательное учреждение </t>
  </si>
  <si>
    <t>базовой  подготовки</t>
  </si>
  <si>
    <t>ОУД.02</t>
  </si>
  <si>
    <t>ОУД.03</t>
  </si>
  <si>
    <t>ОУД.05</t>
  </si>
  <si>
    <t>ОУД.06</t>
  </si>
  <si>
    <t>ОУД.07</t>
  </si>
  <si>
    <t>ОУДп.01</t>
  </si>
  <si>
    <t>ОУД.01</t>
  </si>
  <si>
    <t>ОУД.04</t>
  </si>
  <si>
    <t>ОУД.08</t>
  </si>
  <si>
    <t>Химия</t>
  </si>
  <si>
    <t>ОУД.09</t>
  </si>
  <si>
    <t>ОУД</t>
  </si>
  <si>
    <t>Базовые дисциплины</t>
  </si>
  <si>
    <t>ОУД.10</t>
  </si>
  <si>
    <t>Биология</t>
  </si>
  <si>
    <t>ОУДн</t>
  </si>
  <si>
    <t>Профильные  дисциплины</t>
  </si>
  <si>
    <t>ОУДп.02</t>
  </si>
  <si>
    <t>ОУДп.03</t>
  </si>
  <si>
    <t>Физика</t>
  </si>
  <si>
    <t>Предлагаемые ОО</t>
  </si>
  <si>
    <t>ОУДд</t>
  </si>
  <si>
    <t>ОУДд.01</t>
  </si>
  <si>
    <t>ОСГЭ</t>
  </si>
  <si>
    <t>Общий гуманитарный и социально-экономический учебный цикл</t>
  </si>
  <si>
    <t>Психология общения</t>
  </si>
  <si>
    <t>ОПЦ</t>
  </si>
  <si>
    <t>Общепрофессиональный цикл</t>
  </si>
  <si>
    <t>Инженерная графика</t>
  </si>
  <si>
    <t>Обществознание (включая экономику и право)</t>
  </si>
  <si>
    <t>ОУД.11</t>
  </si>
  <si>
    <t>Иностранный язык в профессиональной деятельности</t>
  </si>
  <si>
    <t>Техническая механика</t>
  </si>
  <si>
    <t>Основы геодезии</t>
  </si>
  <si>
    <t>Информационные технологии в профессиональной деятельности</t>
  </si>
  <si>
    <t>ПЦ</t>
  </si>
  <si>
    <t>ОП.08</t>
  </si>
  <si>
    <t>технический</t>
  </si>
  <si>
    <t>техник</t>
  </si>
  <si>
    <t>4 курс</t>
  </si>
  <si>
    <t>ПП.02.01</t>
  </si>
  <si>
    <t>08.02.07  Монтаж и эксплуатация внутренних санитарно-технических устройств, кондиционирования воздуха и вентиляции</t>
  </si>
  <si>
    <t>Электротехника и электроника</t>
  </si>
  <si>
    <t>Материалы и изделия сантехнических устройств и систем обеспечения микроклимата</t>
  </si>
  <si>
    <t>Основы гидравлики, теплотехники и аэродинамики</t>
  </si>
  <si>
    <t>ОП.15</t>
  </si>
  <si>
    <t>Сварка и резка материалов</t>
  </si>
  <si>
    <t>УП.03.01.01</t>
  </si>
  <si>
    <t>УП.03.01.02</t>
  </si>
  <si>
    <t>Монтаж и ремонтвнутренних систем отопления, водоснабжения, водоответвления, водостоков</t>
  </si>
  <si>
    <t>Слесарная обработка материалов и заготовок</t>
  </si>
  <si>
    <t>Изготовление монтажных узлов деталей по монтажным проектам или замерным эскиза, комплектование необходимых материалов и оборудования</t>
  </si>
  <si>
    <t>Выполнение сварочных работ</t>
  </si>
  <si>
    <t>Основы строительного производства</t>
  </si>
  <si>
    <t>ОП.10</t>
  </si>
  <si>
    <t>Правовое обеспечение профессиональной деятельности</t>
  </si>
  <si>
    <t>Организация и контроль работ по эксплуатации систем водоснабжения и водоответвления, вентиляции и кондиционирования воздуха</t>
  </si>
  <si>
    <t>Реализация технологических процессов эксплуатации систем водоснабжения и водоответвления, вентиляции и кондиционирования воздуха</t>
  </si>
  <si>
    <t>Особенности проектирования систем водоснабжения и водоответвления, вентиляции и кондиционирования воздуха</t>
  </si>
  <si>
    <t>МДК.03.02</t>
  </si>
  <si>
    <t>Реализация проектирования систем водоснабжения и водоответвления, вентиляции и кондиционирования воздуха</t>
  </si>
  <si>
    <t>УП.03.01.03</t>
  </si>
  <si>
    <t>Проектирование элементов систем водоснабжения и водоответвления, вентиляции и кондиционирования воздуха</t>
  </si>
  <si>
    <t>ПП.04.01</t>
  </si>
  <si>
    <t>Выполнение работ средней сложности по монтажу и ремонту внутренних систем отопления, водоснабжения, водоответвления, газоснабжения, водостоков</t>
  </si>
  <si>
    <t xml:space="preserve">                                                                                                                                                                                         </t>
  </si>
  <si>
    <t>кондиционирования воздуха и вентиляции</t>
  </si>
  <si>
    <t xml:space="preserve"> 08.02.07  Монтаж и эксплуатация внутренних санитарно-технических устройств, </t>
  </si>
  <si>
    <t>ОГСЭ.01</t>
  </si>
  <si>
    <t>Основы философии</t>
  </si>
  <si>
    <t>ОП.11</t>
  </si>
  <si>
    <t>Экономика организации</t>
  </si>
  <si>
    <t>ОП.12</t>
  </si>
  <si>
    <t>Менеджмент</t>
  </si>
  <si>
    <t>ОП.13</t>
  </si>
  <si>
    <t>Нормирование труда и сметы</t>
  </si>
  <si>
    <t>ОП.14</t>
  </si>
  <si>
    <t>Охрана труда</t>
  </si>
  <si>
    <t>Эксплуатация и контроль работ систем водоснабжения и водоответвления, вентиляции и кондиционирования воздуха</t>
  </si>
  <si>
    <t>Год набора</t>
  </si>
  <si>
    <t>УТВЕРЖДАЮ</t>
  </si>
  <si>
    <t xml:space="preserve">Директор КГБПОУ "Алтайский </t>
  </si>
  <si>
    <t>архитектурно-строительный колледж"</t>
  </si>
  <si>
    <t>_________ .</t>
  </si>
  <si>
    <t>В.А.Баленко</t>
  </si>
  <si>
    <t>ЕН.02</t>
  </si>
  <si>
    <t>Информатика</t>
  </si>
  <si>
    <t>Э</t>
  </si>
  <si>
    <t>Э(12)</t>
  </si>
  <si>
    <t>З</t>
  </si>
  <si>
    <t>-</t>
  </si>
  <si>
    <t>Э(6)</t>
  </si>
  <si>
    <t>Родной язык и родная литература</t>
  </si>
  <si>
    <t>Э(8)</t>
  </si>
  <si>
    <t>Э(7)</t>
  </si>
  <si>
    <t>Э(4)</t>
  </si>
  <si>
    <t>УП.04.01</t>
  </si>
  <si>
    <t>УП.04.02</t>
  </si>
  <si>
    <t>УП.04.03</t>
  </si>
  <si>
    <t>УП.04.04</t>
  </si>
  <si>
    <t>Организация и выполнение подготовительных монтажных работ (геодезическая)</t>
  </si>
  <si>
    <t>Выполнение работ средней сложности по монтажу и ремонту внутренних систем отопления, водоснабжения, водоотведения, газоснабжения, водостоков</t>
  </si>
  <si>
    <t>ОП.16</t>
  </si>
  <si>
    <t>Автоматическое регулирование</t>
  </si>
  <si>
    <t>Проектирование элементов систем водоснабжения и водоотведения, отопления, вентиляции и кондиционирования воздуха</t>
  </si>
  <si>
    <t>Монтаж систем водоснабжения и водоотведения, отопления, вентиляции и кондиционирования воздуха</t>
  </si>
  <si>
    <t>УП.01.01</t>
  </si>
  <si>
    <t>Разработка монтажных чертежей, технологических карт и оформление приемосдаточной документации</t>
  </si>
  <si>
    <t>ПП.01.01</t>
  </si>
  <si>
    <t>Организация, выполнение и контроль качества монтажных и пусконаладочных работ систем водоснабжения и водоотведения, отопления, вентиляции и кондиционирования воздуха</t>
  </si>
  <si>
    <t>Составление эскизов элементов систем водоснабжения и водоотведения, отопления, вентиляции и кондиционирования воздуха</t>
  </si>
  <si>
    <t>Э(10)</t>
  </si>
  <si>
    <t>"_____" ____________ 2019 г.</t>
  </si>
</sst>
</file>

<file path=xl/styles.xml><?xml version="1.0" encoding="utf-8"?>
<styleSheet xmlns="http://schemas.openxmlformats.org/spreadsheetml/2006/main">
  <numFmts count="1">
    <numFmt numFmtId="164" formatCode="0.0"/>
  </numFmts>
  <fonts count="32">
    <font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8"/>
      <color indexed="8"/>
      <name val="Tahoma"/>
      <family val="2"/>
      <charset val="204"/>
    </font>
    <font>
      <b/>
      <sz val="9"/>
      <name val="Arial Cyr"/>
      <charset val="204"/>
    </font>
    <font>
      <b/>
      <i/>
      <sz val="10"/>
      <name val="Arial Cyr"/>
      <charset val="204"/>
    </font>
    <font>
      <i/>
      <sz val="10"/>
      <color indexed="12"/>
      <name val="Arial Cyr"/>
      <charset val="204"/>
    </font>
    <font>
      <sz val="7"/>
      <name val="Arial Cyr"/>
      <charset val="204"/>
    </font>
    <font>
      <b/>
      <i/>
      <sz val="9"/>
      <name val="Arial Cyr"/>
      <charset val="204"/>
    </font>
    <font>
      <b/>
      <i/>
      <sz val="10"/>
      <color indexed="12"/>
      <name val="Arial Cyr"/>
      <charset val="204"/>
    </font>
    <font>
      <b/>
      <i/>
      <sz val="9"/>
      <color indexed="12"/>
      <name val="Arial Cyr"/>
      <charset val="204"/>
    </font>
    <font>
      <sz val="9"/>
      <name val="Arial Cyr"/>
      <charset val="204"/>
    </font>
    <font>
      <sz val="11"/>
      <color indexed="8"/>
      <name val="Calibri"/>
      <family val="2"/>
      <charset val="204"/>
    </font>
    <font>
      <sz val="6"/>
      <name val="Arial Cyr"/>
      <charset val="204"/>
    </font>
    <font>
      <b/>
      <i/>
      <sz val="10"/>
      <color indexed="62"/>
      <name val="Arial Cyr"/>
      <charset val="204"/>
    </font>
    <font>
      <b/>
      <i/>
      <sz val="10"/>
      <color indexed="62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b/>
      <sz val="10"/>
      <color indexed="12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i/>
      <sz val="10"/>
      <color theme="3"/>
      <name val="Arial Cyr"/>
      <charset val="204"/>
    </font>
    <font>
      <b/>
      <i/>
      <sz val="10"/>
      <color theme="3"/>
      <name val="Arial Cyr"/>
      <charset val="204"/>
    </font>
    <font>
      <b/>
      <i/>
      <sz val="10"/>
      <color theme="4"/>
      <name val="Arial Cyr"/>
      <charset val="204"/>
    </font>
    <font>
      <i/>
      <sz val="10"/>
      <color theme="4"/>
      <name val="Arial Cyr"/>
      <charset val="204"/>
    </font>
    <font>
      <b/>
      <i/>
      <sz val="9"/>
      <color theme="3"/>
      <name val="Arial Cyr"/>
      <charset val="204"/>
    </font>
    <font>
      <sz val="10"/>
      <color theme="4"/>
      <name val="Arial Cyr"/>
      <charset val="204"/>
    </font>
    <font>
      <b/>
      <i/>
      <sz val="9"/>
      <color theme="4"/>
      <name val="Arial Cyr"/>
      <charset val="204"/>
    </font>
    <font>
      <sz val="10"/>
      <color rgb="FF000000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828">
    <xf numFmtId="0" fontId="0" fillId="0" borderId="0" xfId="0"/>
    <xf numFmtId="1" fontId="4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0" fillId="0" borderId="2" xfId="0" applyBorder="1" applyAlignment="1">
      <alignment horizontal="center" textRotation="90"/>
    </xf>
    <xf numFmtId="0" fontId="4" fillId="3" borderId="2" xfId="0" applyFont="1" applyFill="1" applyBorder="1" applyAlignment="1">
      <alignment horizontal="center" vertical="center" textRotation="90" wrapText="1"/>
    </xf>
    <xf numFmtId="0" fontId="0" fillId="0" borderId="3" xfId="0" applyBorder="1" applyAlignment="1">
      <alignment horizontal="center" textRotation="90"/>
    </xf>
    <xf numFmtId="0" fontId="3" fillId="0" borderId="4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" fontId="0" fillId="0" borderId="4" xfId="0" applyNumberFormat="1" applyBorder="1"/>
    <xf numFmtId="1" fontId="0" fillId="0" borderId="5" xfId="0" applyNumberFormat="1" applyBorder="1"/>
    <xf numFmtId="0" fontId="8" fillId="0" borderId="1" xfId="0" applyFont="1" applyBorder="1" applyAlignment="1">
      <alignment vertical="center"/>
    </xf>
    <xf numFmtId="1" fontId="4" fillId="2" borderId="5" xfId="0" applyNumberFormat="1" applyFont="1" applyFill="1" applyBorder="1"/>
    <xf numFmtId="0" fontId="0" fillId="0" borderId="1" xfId="0" applyBorder="1"/>
    <xf numFmtId="0" fontId="16" fillId="0" borderId="1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0" fillId="0" borderId="8" xfId="0" applyBorder="1" applyAlignment="1">
      <alignment horizontal="center" textRotation="90" wrapText="1"/>
    </xf>
    <xf numFmtId="0" fontId="0" fillId="0" borderId="2" xfId="0" applyBorder="1" applyAlignment="1">
      <alignment horizontal="center" textRotation="90" wrapText="1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/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horizontal="center" textRotation="90" wrapText="1"/>
    </xf>
    <xf numFmtId="0" fontId="4" fillId="4" borderId="2" xfId="0" applyFont="1" applyFill="1" applyBorder="1" applyAlignment="1">
      <alignment horizontal="center" textRotation="90" wrapText="1"/>
    </xf>
    <xf numFmtId="0" fontId="3" fillId="0" borderId="14" xfId="0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4" fillId="5" borderId="3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vertical="center"/>
    </xf>
    <xf numFmtId="1" fontId="6" fillId="5" borderId="8" xfId="0" applyNumberFormat="1" applyFont="1" applyFill="1" applyBorder="1" applyAlignment="1">
      <alignment horizontal="center" vertical="center"/>
    </xf>
    <xf numFmtId="1" fontId="7" fillId="5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vertical="center"/>
    </xf>
    <xf numFmtId="1" fontId="8" fillId="0" borderId="4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vertical="center"/>
    </xf>
    <xf numFmtId="164" fontId="11" fillId="5" borderId="5" xfId="0" applyNumberFormat="1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1" fontId="8" fillId="0" borderId="19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164" fontId="11" fillId="5" borderId="12" xfId="0" applyNumberFormat="1" applyFont="1" applyFill="1" applyBorder="1" applyAlignment="1">
      <alignment horizontal="center" vertical="center"/>
    </xf>
    <xf numFmtId="164" fontId="8" fillId="2" borderId="12" xfId="0" applyNumberFormat="1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vertical="center"/>
    </xf>
    <xf numFmtId="0" fontId="0" fillId="0" borderId="22" xfId="0" applyBorder="1" applyAlignment="1">
      <alignment horizontal="center" vertical="center" textRotation="90"/>
    </xf>
    <xf numFmtId="164" fontId="11" fillId="5" borderId="6" xfId="0" applyNumberFormat="1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center" vertical="center"/>
    </xf>
    <xf numFmtId="1" fontId="11" fillId="0" borderId="4" xfId="0" applyNumberFormat="1" applyFont="1" applyBorder="1" applyAlignment="1">
      <alignment horizontal="center" vertical="center"/>
    </xf>
    <xf numFmtId="1" fontId="11" fillId="4" borderId="4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1" fontId="11" fillId="4" borderId="17" xfId="0" applyNumberFormat="1" applyFont="1" applyFill="1" applyBorder="1" applyAlignment="1">
      <alignment vertical="center"/>
    </xf>
    <xf numFmtId="0" fontId="4" fillId="4" borderId="10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vertical="center"/>
    </xf>
    <xf numFmtId="0" fontId="0" fillId="3" borderId="2" xfId="0" applyFont="1" applyFill="1" applyBorder="1" applyAlignment="1">
      <alignment horizontal="center" vertical="center" textRotation="90" wrapText="1"/>
    </xf>
    <xf numFmtId="0" fontId="0" fillId="0" borderId="25" xfId="0" applyBorder="1" applyAlignment="1">
      <alignment horizontal="center" textRotation="90"/>
    </xf>
    <xf numFmtId="0" fontId="3" fillId="3" borderId="6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" fontId="4" fillId="5" borderId="8" xfId="0" applyNumberFormat="1" applyFont="1" applyFill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1" fontId="4" fillId="4" borderId="26" xfId="0" applyNumberFormat="1" applyFont="1" applyFill="1" applyBorder="1"/>
    <xf numFmtId="1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4" fillId="5" borderId="5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1" fontId="0" fillId="6" borderId="5" xfId="0" applyNumberFormat="1" applyFill="1" applyBorder="1" applyAlignment="1">
      <alignment horizontal="center" vertical="center"/>
    </xf>
    <xf numFmtId="1" fontId="11" fillId="5" borderId="5" xfId="0" applyNumberFormat="1" applyFont="1" applyFill="1" applyBorder="1" applyAlignment="1">
      <alignment horizontal="center" vertical="center"/>
    </xf>
    <xf numFmtId="1" fontId="12" fillId="4" borderId="5" xfId="0" applyNumberFormat="1" applyFont="1" applyFill="1" applyBorder="1" applyAlignment="1">
      <alignment horizontal="center" vertical="center"/>
    </xf>
    <xf numFmtId="1" fontId="8" fillId="2" borderId="5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1" fontId="8" fillId="0" borderId="10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1" fontId="12" fillId="4" borderId="6" xfId="0" applyNumberFormat="1" applyFont="1" applyFill="1" applyBorder="1" applyAlignment="1">
      <alignment horizontal="center" vertical="center"/>
    </xf>
    <xf numFmtId="1" fontId="8" fillId="2" borderId="6" xfId="0" applyNumberFormat="1" applyFont="1" applyFill="1" applyBorder="1" applyAlignment="1">
      <alignment horizontal="center" vertical="center"/>
    </xf>
    <xf numFmtId="1" fontId="4" fillId="5" borderId="6" xfId="0" applyNumberFormat="1" applyFont="1" applyFill="1" applyBorder="1" applyAlignment="1">
      <alignment horizontal="center" vertical="center"/>
    </xf>
    <xf numFmtId="1" fontId="0" fillId="2" borderId="6" xfId="0" applyNumberFormat="1" applyFill="1" applyBorder="1" applyAlignment="1">
      <alignment horizontal="center" vertical="center"/>
    </xf>
    <xf numFmtId="1" fontId="4" fillId="5" borderId="27" xfId="0" applyNumberFormat="1" applyFont="1" applyFill="1" applyBorder="1" applyAlignment="1">
      <alignment horizontal="center" vertical="center"/>
    </xf>
    <xf numFmtId="1" fontId="0" fillId="6" borderId="6" xfId="0" applyNumberFormat="1" applyFill="1" applyBorder="1" applyAlignment="1">
      <alignment horizontal="center" vertical="center"/>
    </xf>
    <xf numFmtId="1" fontId="4" fillId="5" borderId="12" xfId="0" applyNumberFormat="1" applyFont="1" applyFill="1" applyBorder="1" applyAlignment="1">
      <alignment horizontal="center" vertical="center"/>
    </xf>
    <xf numFmtId="1" fontId="0" fillId="6" borderId="12" xfId="0" applyNumberFormat="1" applyFill="1" applyBorder="1" applyAlignment="1">
      <alignment horizontal="center" vertical="center"/>
    </xf>
    <xf numFmtId="1" fontId="4" fillId="5" borderId="2" xfId="0" applyNumberFormat="1" applyFont="1" applyFill="1" applyBorder="1" applyAlignment="1">
      <alignment horizontal="center" vertical="center"/>
    </xf>
    <xf numFmtId="1" fontId="6" fillId="4" borderId="2" xfId="0" applyNumberFormat="1" applyFont="1" applyFill="1" applyBorder="1" applyAlignment="1">
      <alignment horizontal="center" vertical="center"/>
    </xf>
    <xf numFmtId="1" fontId="4" fillId="5" borderId="25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" fontId="4" fillId="5" borderId="2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1" fontId="4" fillId="2" borderId="8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25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1" fontId="4" fillId="2" borderId="16" xfId="0" applyNumberFormat="1" applyFont="1" applyFill="1" applyBorder="1" applyAlignment="1">
      <alignment horizontal="center" vertical="center"/>
    </xf>
    <xf numFmtId="0" fontId="4" fillId="4" borderId="17" xfId="0" applyFont="1" applyFill="1" applyBorder="1"/>
    <xf numFmtId="0" fontId="11" fillId="4" borderId="17" xfId="0" applyFont="1" applyFill="1" applyBorder="1"/>
    <xf numFmtId="1" fontId="4" fillId="2" borderId="12" xfId="0" applyNumberFormat="1" applyFont="1" applyFill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1" fontId="4" fillId="6" borderId="8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/>
    </xf>
    <xf numFmtId="1" fontId="0" fillId="0" borderId="6" xfId="0" applyNumberFormat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8" xfId="0" applyBorder="1" applyAlignment="1">
      <alignment vertical="center"/>
    </xf>
    <xf numFmtId="1" fontId="0" fillId="0" borderId="19" xfId="0" applyNumberFormat="1" applyBorder="1" applyAlignment="1">
      <alignment horizontal="center" vertical="center"/>
    </xf>
    <xf numFmtId="1" fontId="4" fillId="2" borderId="20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6" borderId="10" xfId="0" applyNumberFormat="1" applyFont="1" applyFill="1" applyBorder="1" applyAlignment="1">
      <alignment horizontal="center" vertical="center"/>
    </xf>
    <xf numFmtId="1" fontId="4" fillId="4" borderId="24" xfId="0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 textRotation="90"/>
    </xf>
    <xf numFmtId="1" fontId="6" fillId="4" borderId="17" xfId="0" applyNumberFormat="1" applyFont="1" applyFill="1" applyBorder="1" applyAlignment="1">
      <alignment horizontal="center" vertical="center"/>
    </xf>
    <xf numFmtId="1" fontId="12" fillId="4" borderId="17" xfId="0" applyNumberFormat="1" applyFont="1" applyFill="1" applyBorder="1" applyAlignment="1">
      <alignment horizontal="center" vertical="center"/>
    </xf>
    <xf numFmtId="1" fontId="0" fillId="7" borderId="4" xfId="0" applyNumberFormat="1" applyFill="1" applyBorder="1"/>
    <xf numFmtId="1" fontId="0" fillId="7" borderId="5" xfId="0" applyNumberFormat="1" applyFill="1" applyBorder="1"/>
    <xf numFmtId="1" fontId="0" fillId="8" borderId="5" xfId="0" applyNumberFormat="1" applyFill="1" applyBorder="1"/>
    <xf numFmtId="1" fontId="0" fillId="9" borderId="5" xfId="0" applyNumberFormat="1" applyFill="1" applyBorder="1"/>
    <xf numFmtId="1" fontId="0" fillId="10" borderId="5" xfId="0" applyNumberFormat="1" applyFill="1" applyBorder="1"/>
    <xf numFmtId="1" fontId="0" fillId="0" borderId="9" xfId="0" applyNumberFormat="1" applyBorder="1"/>
    <xf numFmtId="1" fontId="11" fillId="7" borderId="4" xfId="0" applyNumberFormat="1" applyFont="1" applyFill="1" applyBorder="1" applyAlignment="1">
      <alignment horizontal="center" vertical="center"/>
    </xf>
    <xf numFmtId="1" fontId="0" fillId="0" borderId="6" xfId="0" applyNumberFormat="1" applyBorder="1"/>
    <xf numFmtId="1" fontId="0" fillId="0" borderId="23" xfId="0" applyNumberFormat="1" applyBorder="1"/>
    <xf numFmtId="1" fontId="0" fillId="7" borderId="10" xfId="0" applyNumberFormat="1" applyFill="1" applyBorder="1"/>
    <xf numFmtId="1" fontId="0" fillId="7" borderId="6" xfId="0" applyNumberFormat="1" applyFill="1" applyBorder="1"/>
    <xf numFmtId="1" fontId="4" fillId="2" borderId="6" xfId="0" applyNumberFormat="1" applyFont="1" applyFill="1" applyBorder="1"/>
    <xf numFmtId="1" fontId="6" fillId="4" borderId="27" xfId="0" applyNumberFormat="1" applyFont="1" applyFill="1" applyBorder="1" applyAlignment="1">
      <alignment horizontal="center" vertical="center"/>
    </xf>
    <xf numFmtId="0" fontId="0" fillId="0" borderId="18" xfId="0" applyBorder="1"/>
    <xf numFmtId="1" fontId="0" fillId="0" borderId="12" xfId="0" applyNumberFormat="1" applyBorder="1"/>
    <xf numFmtId="1" fontId="0" fillId="0" borderId="20" xfId="0" applyNumberFormat="1" applyBorder="1"/>
    <xf numFmtId="1" fontId="0" fillId="8" borderId="12" xfId="0" applyNumberFormat="1" applyFill="1" applyBorder="1"/>
    <xf numFmtId="1" fontId="0" fillId="9" borderId="12" xfId="0" applyNumberFormat="1" applyFill="1" applyBorder="1"/>
    <xf numFmtId="1" fontId="0" fillId="10" borderId="12" xfId="0" applyNumberFormat="1" applyFill="1" applyBorder="1"/>
    <xf numFmtId="1" fontId="0" fillId="0" borderId="30" xfId="0" applyNumberFormat="1" applyBorder="1"/>
    <xf numFmtId="1" fontId="0" fillId="0" borderId="31" xfId="0" applyNumberFormat="1" applyBorder="1"/>
    <xf numFmtId="1" fontId="0" fillId="0" borderId="7" xfId="0" applyNumberFormat="1" applyBorder="1"/>
    <xf numFmtId="1" fontId="0" fillId="7" borderId="31" xfId="0" applyNumberFormat="1" applyFill="1" applyBorder="1"/>
    <xf numFmtId="1" fontId="4" fillId="2" borderId="31" xfId="0" applyNumberFormat="1" applyFont="1" applyFill="1" applyBorder="1"/>
    <xf numFmtId="1" fontId="13" fillId="8" borderId="31" xfId="0" applyNumberFormat="1" applyFont="1" applyFill="1" applyBorder="1"/>
    <xf numFmtId="1" fontId="0" fillId="9" borderId="31" xfId="0" applyNumberFormat="1" applyFill="1" applyBorder="1"/>
    <xf numFmtId="1" fontId="0" fillId="10" borderId="31" xfId="0" applyNumberFormat="1" applyFill="1" applyBorder="1"/>
    <xf numFmtId="0" fontId="0" fillId="4" borderId="32" xfId="0" applyFill="1" applyBorder="1" applyAlignment="1">
      <alignment horizontal="center" vertical="center"/>
    </xf>
    <xf numFmtId="1" fontId="0" fillId="0" borderId="33" xfId="0" applyNumberFormat="1" applyBorder="1"/>
    <xf numFmtId="1" fontId="0" fillId="0" borderId="34" xfId="0" applyNumberFormat="1" applyBorder="1"/>
    <xf numFmtId="1" fontId="0" fillId="0" borderId="35" xfId="0" applyNumberFormat="1" applyBorder="1"/>
    <xf numFmtId="1" fontId="0" fillId="7" borderId="34" xfId="0" applyNumberFormat="1" applyFill="1" applyBorder="1"/>
    <xf numFmtId="1" fontId="4" fillId="2" borderId="34" xfId="0" applyNumberFormat="1" applyFont="1" applyFill="1" applyBorder="1"/>
    <xf numFmtId="1" fontId="0" fillId="8" borderId="34" xfId="0" applyNumberFormat="1" applyFill="1" applyBorder="1"/>
    <xf numFmtId="1" fontId="0" fillId="9" borderId="34" xfId="0" applyNumberFormat="1" applyFill="1" applyBorder="1"/>
    <xf numFmtId="1" fontId="0" fillId="10" borderId="34" xfId="0" applyNumberFormat="1" applyFill="1" applyBorder="1"/>
    <xf numFmtId="0" fontId="0" fillId="4" borderId="11" xfId="0" applyFill="1" applyBorder="1" applyAlignment="1">
      <alignment horizontal="center" vertical="center"/>
    </xf>
    <xf numFmtId="1" fontId="13" fillId="9" borderId="5" xfId="0" applyNumberFormat="1" applyFont="1" applyFill="1" applyBorder="1"/>
    <xf numFmtId="0" fontId="0" fillId="4" borderId="17" xfId="0" applyFill="1" applyBorder="1" applyAlignment="1">
      <alignment horizontal="center" vertical="center"/>
    </xf>
    <xf numFmtId="1" fontId="4" fillId="7" borderId="8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/>
    <xf numFmtId="1" fontId="4" fillId="7" borderId="10" xfId="0" applyNumberFormat="1" applyFont="1" applyFill="1" applyBorder="1" applyAlignment="1">
      <alignment horizontal="center" vertical="center"/>
    </xf>
    <xf numFmtId="1" fontId="4" fillId="4" borderId="24" xfId="0" applyNumberFormat="1" applyFont="1" applyFill="1" applyBorder="1" applyAlignment="1">
      <alignment horizontal="center" vertical="center"/>
    </xf>
    <xf numFmtId="1" fontId="4" fillId="2" borderId="23" xfId="0" applyNumberFormat="1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1" fontId="0" fillId="11" borderId="5" xfId="0" applyNumberFormat="1" applyFill="1" applyBorder="1" applyAlignment="1">
      <alignment horizontal="center" vertical="center"/>
    </xf>
    <xf numFmtId="1" fontId="0" fillId="7" borderId="5" xfId="0" applyNumberFormat="1" applyFill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11" fillId="0" borderId="5" xfId="0" applyNumberFormat="1" applyFont="1" applyBorder="1" applyAlignment="1">
      <alignment horizontal="center" vertical="center"/>
    </xf>
    <xf numFmtId="1" fontId="17" fillId="2" borderId="4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16" fillId="0" borderId="5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0" xfId="0" applyAlignment="1">
      <alignment textRotation="90"/>
    </xf>
    <xf numFmtId="0" fontId="0" fillId="0" borderId="39" xfId="0" applyBorder="1"/>
    <xf numFmtId="0" fontId="15" fillId="0" borderId="40" xfId="0" applyFont="1" applyBorder="1" applyAlignment="1">
      <alignment horizontal="left" vertical="top"/>
    </xf>
    <xf numFmtId="1" fontId="11" fillId="4" borderId="5" xfId="0" applyNumberFormat="1" applyFont="1" applyFill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4" fillId="4" borderId="41" xfId="0" applyNumberFormat="1" applyFont="1" applyFill="1" applyBorder="1" applyAlignment="1">
      <alignment horizontal="center" vertical="center"/>
    </xf>
    <xf numFmtId="1" fontId="4" fillId="4" borderId="10" xfId="0" applyNumberFormat="1" applyFont="1" applyFill="1" applyBorder="1" applyAlignment="1">
      <alignment horizontal="center" vertical="center"/>
    </xf>
    <xf numFmtId="1" fontId="17" fillId="6" borderId="4" xfId="0" applyNumberFormat="1" applyFont="1" applyFill="1" applyBorder="1" applyAlignment="1">
      <alignment horizontal="center" vertical="center"/>
    </xf>
    <xf numFmtId="1" fontId="17" fillId="2" borderId="29" xfId="0" applyNumberFormat="1" applyFont="1" applyFill="1" applyBorder="1" applyAlignment="1">
      <alignment horizontal="center" vertical="center"/>
    </xf>
    <xf numFmtId="1" fontId="8" fillId="2" borderId="27" xfId="0" applyNumberFormat="1" applyFont="1" applyFill="1" applyBorder="1" applyAlignment="1">
      <alignment horizontal="center" vertical="center"/>
    </xf>
    <xf numFmtId="1" fontId="4" fillId="5" borderId="42" xfId="0" applyNumberFormat="1" applyFont="1" applyFill="1" applyBorder="1" applyAlignment="1">
      <alignment horizontal="center" vertical="center"/>
    </xf>
    <xf numFmtId="1" fontId="0" fillId="2" borderId="9" xfId="0" applyNumberFormat="1" applyFill="1" applyBorder="1" applyAlignment="1">
      <alignment horizontal="center" vertical="center"/>
    </xf>
    <xf numFmtId="1" fontId="8" fillId="2" borderId="2" xfId="0" applyNumberFormat="1" applyFont="1" applyFill="1" applyBorder="1" applyAlignment="1">
      <alignment horizontal="center" vertical="center"/>
    </xf>
    <xf numFmtId="1" fontId="4" fillId="5" borderId="13" xfId="0" applyNumberFormat="1" applyFont="1" applyFill="1" applyBorder="1" applyAlignment="1">
      <alignment horizontal="center" vertical="center"/>
    </xf>
    <xf numFmtId="1" fontId="4" fillId="5" borderId="3" xfId="0" applyNumberFormat="1" applyFont="1" applyFill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1" fontId="0" fillId="0" borderId="41" xfId="0" applyNumberFormat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1" fontId="7" fillId="5" borderId="41" xfId="0" applyNumberFormat="1" applyFont="1" applyFill="1" applyBorder="1" applyAlignment="1">
      <alignment horizontal="center" vertical="center"/>
    </xf>
    <xf numFmtId="1" fontId="0" fillId="2" borderId="27" xfId="0" applyNumberFormat="1" applyFill="1" applyBorder="1" applyAlignment="1">
      <alignment horizontal="center" vertical="center"/>
    </xf>
    <xf numFmtId="1" fontId="17" fillId="6" borderId="41" xfId="0" applyNumberFormat="1" applyFont="1" applyFill="1" applyBorder="1" applyAlignment="1">
      <alignment horizontal="center" vertical="center"/>
    </xf>
    <xf numFmtId="1" fontId="17" fillId="2" borderId="41" xfId="0" applyNumberFormat="1" applyFont="1" applyFill="1" applyBorder="1" applyAlignment="1">
      <alignment horizontal="center" vertical="center"/>
    </xf>
    <xf numFmtId="1" fontId="17" fillId="2" borderId="44" xfId="0" applyNumberFormat="1" applyFont="1" applyFill="1" applyBorder="1" applyAlignment="1">
      <alignment horizontal="center" vertical="center"/>
    </xf>
    <xf numFmtId="1" fontId="17" fillId="5" borderId="10" xfId="0" applyNumberFormat="1" applyFont="1" applyFill="1" applyBorder="1" applyAlignment="1">
      <alignment horizontal="center" vertical="center"/>
    </xf>
    <xf numFmtId="1" fontId="17" fillId="5" borderId="45" xfId="0" applyNumberFormat="1" applyFont="1" applyFill="1" applyBorder="1" applyAlignment="1">
      <alignment horizontal="center" vertical="center"/>
    </xf>
    <xf numFmtId="1" fontId="0" fillId="6" borderId="27" xfId="0" applyNumberFormat="1" applyFill="1" applyBorder="1" applyAlignment="1">
      <alignment horizontal="center" vertical="center"/>
    </xf>
    <xf numFmtId="1" fontId="4" fillId="5" borderId="16" xfId="0" applyNumberFormat="1" applyFont="1" applyFill="1" applyBorder="1" applyAlignment="1">
      <alignment horizontal="center" vertical="center"/>
    </xf>
    <xf numFmtId="1" fontId="17" fillId="4" borderId="4" xfId="0" applyNumberFormat="1" applyFont="1" applyFill="1" applyBorder="1" applyAlignment="1">
      <alignment horizontal="center" vertical="center"/>
    </xf>
    <xf numFmtId="1" fontId="11" fillId="3" borderId="5" xfId="0" applyNumberFormat="1" applyFont="1" applyFill="1" applyBorder="1" applyAlignment="1">
      <alignment horizontal="center" vertical="center"/>
    </xf>
    <xf numFmtId="1" fontId="17" fillId="4" borderId="5" xfId="0" applyNumberFormat="1" applyFont="1" applyFill="1" applyBorder="1" applyAlignment="1">
      <alignment horizontal="center" vertical="center"/>
    </xf>
    <xf numFmtId="1" fontId="11" fillId="4" borderId="17" xfId="0" applyNumberFormat="1" applyFont="1" applyFill="1" applyBorder="1"/>
    <xf numFmtId="1" fontId="4" fillId="4" borderId="17" xfId="0" applyNumberFormat="1" applyFont="1" applyFill="1" applyBorder="1"/>
    <xf numFmtId="1" fontId="11" fillId="4" borderId="46" xfId="0" applyNumberFormat="1" applyFont="1" applyFill="1" applyBorder="1"/>
    <xf numFmtId="0" fontId="4" fillId="4" borderId="47" xfId="0" applyFont="1" applyFill="1" applyBorder="1"/>
    <xf numFmtId="1" fontId="8" fillId="11" borderId="5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vertical="top"/>
    </xf>
    <xf numFmtId="1" fontId="6" fillId="4" borderId="26" xfId="0" applyNumberFormat="1" applyFont="1" applyFill="1" applyBorder="1" applyAlignment="1">
      <alignment horizontal="center" vertical="center"/>
    </xf>
    <xf numFmtId="1" fontId="12" fillId="4" borderId="24" xfId="0" applyNumberFormat="1" applyFont="1" applyFill="1" applyBorder="1" applyAlignment="1">
      <alignment horizontal="center" vertical="center"/>
    </xf>
    <xf numFmtId="0" fontId="4" fillId="2" borderId="3" xfId="0" applyFont="1" applyFill="1" applyBorder="1"/>
    <xf numFmtId="1" fontId="0" fillId="0" borderId="5" xfId="0" applyNumberForma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" fontId="8" fillId="7" borderId="5" xfId="0" applyNumberFormat="1" applyFont="1" applyFill="1" applyBorder="1" applyAlignment="1">
      <alignment horizontal="center" vertical="center"/>
    </xf>
    <xf numFmtId="1" fontId="4" fillId="4" borderId="5" xfId="0" applyNumberFormat="1" applyFont="1" applyFill="1" applyBorder="1" applyAlignment="1">
      <alignment horizontal="center" vertical="center"/>
    </xf>
    <xf numFmtId="1" fontId="0" fillId="7" borderId="12" xfId="0" applyNumberFormat="1" applyFill="1" applyBorder="1" applyAlignment="1">
      <alignment horizontal="center" vertical="center"/>
    </xf>
    <xf numFmtId="1" fontId="12" fillId="4" borderId="27" xfId="0" applyNumberFormat="1" applyFont="1" applyFill="1" applyBorder="1" applyAlignment="1">
      <alignment horizontal="center" vertical="center"/>
    </xf>
    <xf numFmtId="1" fontId="8" fillId="7" borderId="12" xfId="0" applyNumberFormat="1" applyFont="1" applyFill="1" applyBorder="1" applyAlignment="1">
      <alignment horizontal="center" vertical="center"/>
    </xf>
    <xf numFmtId="1" fontId="8" fillId="8" borderId="5" xfId="0" applyNumberFormat="1" applyFont="1" applyFill="1" applyBorder="1"/>
    <xf numFmtId="1" fontId="4" fillId="3" borderId="5" xfId="0" applyNumberFormat="1" applyFont="1" applyFill="1" applyBorder="1" applyAlignment="1">
      <alignment horizontal="center" vertical="center"/>
    </xf>
    <xf numFmtId="1" fontId="0" fillId="8" borderId="5" xfId="0" applyNumberFormat="1" applyFill="1" applyBorder="1" applyAlignment="1">
      <alignment horizontal="center" vertical="center"/>
    </xf>
    <xf numFmtId="1" fontId="0" fillId="8" borderId="12" xfId="0" applyNumberFormat="1" applyFill="1" applyBorder="1" applyAlignment="1">
      <alignment horizontal="center" vertical="center"/>
    </xf>
    <xf numFmtId="1" fontId="11" fillId="2" borderId="12" xfId="0" applyNumberFormat="1" applyFont="1" applyFill="1" applyBorder="1" applyAlignment="1">
      <alignment horizontal="center" vertical="center"/>
    </xf>
    <xf numFmtId="1" fontId="8" fillId="8" borderId="12" xfId="0" applyNumberFormat="1" applyFont="1" applyFill="1" applyBorder="1" applyAlignment="1">
      <alignment horizontal="center" vertical="center"/>
    </xf>
    <xf numFmtId="1" fontId="8" fillId="8" borderId="12" xfId="0" applyNumberFormat="1" applyFont="1" applyFill="1" applyBorder="1"/>
    <xf numFmtId="1" fontId="8" fillId="9" borderId="12" xfId="0" applyNumberFormat="1" applyFont="1" applyFill="1" applyBorder="1"/>
    <xf numFmtId="1" fontId="1" fillId="5" borderId="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29" xfId="0" applyBorder="1"/>
    <xf numFmtId="0" fontId="0" fillId="0" borderId="44" xfId="0" applyBorder="1"/>
    <xf numFmtId="0" fontId="3" fillId="0" borderId="10" xfId="0" applyFont="1" applyBorder="1" applyAlignment="1">
      <alignment horizontal="center" vertical="center"/>
    </xf>
    <xf numFmtId="0" fontId="0" fillId="0" borderId="4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vertical="center"/>
    </xf>
    <xf numFmtId="0" fontId="4" fillId="5" borderId="16" xfId="0" applyFont="1" applyFill="1" applyBorder="1" applyAlignment="1">
      <alignment vertical="center"/>
    </xf>
    <xf numFmtId="1" fontId="7" fillId="5" borderId="10" xfId="0" applyNumberFormat="1" applyFont="1" applyFill="1" applyBorder="1" applyAlignment="1">
      <alignment vertical="center"/>
    </xf>
    <xf numFmtId="1" fontId="10" fillId="5" borderId="10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1" fontId="7" fillId="4" borderId="5" xfId="0" applyNumberFormat="1" applyFont="1" applyFill="1" applyBorder="1" applyAlignment="1">
      <alignment horizontal="center" vertical="center"/>
    </xf>
    <xf numFmtId="1" fontId="4" fillId="5" borderId="26" xfId="0" applyNumberFormat="1" applyFont="1" applyFill="1" applyBorder="1" applyAlignment="1">
      <alignment vertical="center"/>
    </xf>
    <xf numFmtId="1" fontId="7" fillId="5" borderId="24" xfId="0" applyNumberFormat="1" applyFont="1" applyFill="1" applyBorder="1" applyAlignment="1">
      <alignment vertical="center"/>
    </xf>
    <xf numFmtId="0" fontId="7" fillId="5" borderId="37" xfId="0" applyFont="1" applyFill="1" applyBorder="1" applyAlignment="1">
      <alignment horizontal="center" vertical="center" wrapText="1"/>
    </xf>
    <xf numFmtId="1" fontId="11" fillId="4" borderId="6" xfId="0" applyNumberFormat="1" applyFont="1" applyFill="1" applyBorder="1" applyAlignment="1">
      <alignment horizontal="center" vertical="center"/>
    </xf>
    <xf numFmtId="1" fontId="7" fillId="5" borderId="37" xfId="0" applyNumberFormat="1" applyFont="1" applyFill="1" applyBorder="1" applyAlignment="1">
      <alignment horizontal="center" vertical="center" wrapText="1"/>
    </xf>
    <xf numFmtId="1" fontId="4" fillId="4" borderId="26" xfId="0" applyNumberFormat="1" applyFont="1" applyFill="1" applyBorder="1" applyAlignment="1">
      <alignment vertical="center"/>
    </xf>
    <xf numFmtId="1" fontId="8" fillId="0" borderId="41" xfId="0" applyNumberFormat="1" applyFont="1" applyBorder="1" applyAlignment="1">
      <alignment horizontal="center" vertical="center"/>
    </xf>
    <xf numFmtId="1" fontId="11" fillId="4" borderId="33" xfId="0" applyNumberFormat="1" applyFont="1" applyFill="1" applyBorder="1" applyAlignment="1">
      <alignment horizontal="center" vertical="center"/>
    </xf>
    <xf numFmtId="1" fontId="11" fillId="4" borderId="12" xfId="0" applyNumberFormat="1" applyFont="1" applyFill="1" applyBorder="1" applyAlignment="1">
      <alignment horizontal="center" vertical="center"/>
    </xf>
    <xf numFmtId="164" fontId="6" fillId="5" borderId="34" xfId="0" applyNumberFormat="1" applyFont="1" applyFill="1" applyBorder="1" applyAlignment="1">
      <alignment horizontal="center" vertical="center"/>
    </xf>
    <xf numFmtId="164" fontId="8" fillId="2" borderId="34" xfId="0" applyNumberFormat="1" applyFont="1" applyFill="1" applyBorder="1" applyAlignment="1">
      <alignment horizontal="center" vertical="center"/>
    </xf>
    <xf numFmtId="1" fontId="8" fillId="0" borderId="33" xfId="0" applyNumberFormat="1" applyFont="1" applyBorder="1" applyAlignment="1">
      <alignment horizontal="center" vertical="center"/>
    </xf>
    <xf numFmtId="0" fontId="4" fillId="5" borderId="34" xfId="0" applyFont="1" applyFill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11" fillId="0" borderId="14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" fontId="11" fillId="4" borderId="11" xfId="0" applyNumberFormat="1" applyFont="1" applyFill="1" applyBorder="1" applyAlignment="1">
      <alignment vertical="center"/>
    </xf>
    <xf numFmtId="1" fontId="4" fillId="4" borderId="47" xfId="0" applyNumberFormat="1" applyFont="1" applyFill="1" applyBorder="1" applyAlignment="1">
      <alignment vertical="center"/>
    </xf>
    <xf numFmtId="1" fontId="7" fillId="5" borderId="19" xfId="0" applyNumberFormat="1" applyFont="1" applyFill="1" applyBorder="1" applyAlignment="1">
      <alignment horizontal="center" vertical="center"/>
    </xf>
    <xf numFmtId="1" fontId="7" fillId="5" borderId="34" xfId="0" applyNumberFormat="1" applyFont="1" applyFill="1" applyBorder="1" applyAlignment="1">
      <alignment horizontal="center" vertical="center" wrapText="1"/>
    </xf>
    <xf numFmtId="1" fontId="7" fillId="5" borderId="19" xfId="0" applyNumberFormat="1" applyFont="1" applyFill="1" applyBorder="1" applyAlignment="1">
      <alignment vertical="center"/>
    </xf>
    <xf numFmtId="1" fontId="4" fillId="0" borderId="51" xfId="0" applyNumberFormat="1" applyFont="1" applyBorder="1" applyAlignment="1">
      <alignment horizontal="center" vertical="center"/>
    </xf>
    <xf numFmtId="1" fontId="4" fillId="0" borderId="41" xfId="0" applyNumberFormat="1" applyFont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164" fontId="11" fillId="5" borderId="2" xfId="0" applyNumberFormat="1" applyFont="1" applyFill="1" applyBorder="1" applyAlignment="1">
      <alignment horizontal="center" vertical="center"/>
    </xf>
    <xf numFmtId="1" fontId="11" fillId="4" borderId="2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" fontId="8" fillId="0" borderId="52" xfId="0" applyNumberFormat="1" applyFont="1" applyBorder="1" applyAlignment="1">
      <alignment horizontal="center" vertical="center"/>
    </xf>
    <xf numFmtId="1" fontId="8" fillId="0" borderId="36" xfId="0" applyNumberFormat="1" applyFont="1" applyBorder="1" applyAlignment="1">
      <alignment horizontal="center" vertical="center"/>
    </xf>
    <xf numFmtId="0" fontId="4" fillId="5" borderId="37" xfId="0" applyFont="1" applyFill="1" applyBorder="1" applyAlignment="1">
      <alignment horizontal="center" vertical="center"/>
    </xf>
    <xf numFmtId="1" fontId="11" fillId="4" borderId="36" xfId="0" applyNumberFormat="1" applyFont="1" applyFill="1" applyBorder="1" applyAlignment="1">
      <alignment horizontal="center" vertical="center"/>
    </xf>
    <xf numFmtId="1" fontId="11" fillId="4" borderId="46" xfId="0" applyNumberFormat="1" applyFont="1" applyFill="1" applyBorder="1" applyAlignment="1">
      <alignment vertical="center"/>
    </xf>
    <xf numFmtId="1" fontId="8" fillId="0" borderId="13" xfId="0" applyNumberFormat="1" applyFont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25" xfId="0" applyFont="1" applyFill="1" applyBorder="1" applyAlignment="1">
      <alignment horizontal="center" vertical="center"/>
    </xf>
    <xf numFmtId="1" fontId="7" fillId="5" borderId="21" xfId="0" applyNumberFormat="1" applyFont="1" applyFill="1" applyBorder="1" applyAlignment="1">
      <alignment vertical="center"/>
    </xf>
    <xf numFmtId="1" fontId="21" fillId="0" borderId="41" xfId="0" applyNumberFormat="1" applyFont="1" applyBorder="1" applyAlignment="1">
      <alignment horizontal="center" vertical="center"/>
    </xf>
    <xf numFmtId="0" fontId="21" fillId="2" borderId="27" xfId="0" applyFont="1" applyFill="1" applyBorder="1" applyAlignment="1">
      <alignment horizontal="center" vertical="center"/>
    </xf>
    <xf numFmtId="0" fontId="21" fillId="2" borderId="50" xfId="0" applyFont="1" applyFill="1" applyBorder="1" applyAlignment="1">
      <alignment horizontal="center" vertical="center"/>
    </xf>
    <xf numFmtId="0" fontId="21" fillId="2" borderId="34" xfId="0" applyFont="1" applyFill="1" applyBorder="1" applyAlignment="1">
      <alignment horizontal="center" vertical="center"/>
    </xf>
    <xf numFmtId="0" fontId="21" fillId="2" borderId="35" xfId="0" applyFont="1" applyFill="1" applyBorder="1" applyAlignment="1">
      <alignment horizontal="center" vertical="center"/>
    </xf>
    <xf numFmtId="1" fontId="7" fillId="5" borderId="28" xfId="0" applyNumberFormat="1" applyFont="1" applyFill="1" applyBorder="1" applyAlignment="1">
      <alignment horizontal="center" vertical="center"/>
    </xf>
    <xf numFmtId="1" fontId="21" fillId="0" borderId="2" xfId="0" applyNumberFormat="1" applyFont="1" applyBorder="1" applyAlignment="1">
      <alignment horizontal="center" vertical="center"/>
    </xf>
    <xf numFmtId="1" fontId="21" fillId="0" borderId="8" xfId="0" applyNumberFormat="1" applyFont="1" applyBorder="1" applyAlignment="1">
      <alignment horizontal="center" vertical="center"/>
    </xf>
    <xf numFmtId="1" fontId="21" fillId="4" borderId="8" xfId="0" applyNumberFormat="1" applyFont="1" applyFill="1" applyBorder="1" applyAlignment="1">
      <alignment horizontal="center" vertical="center"/>
    </xf>
    <xf numFmtId="1" fontId="21" fillId="4" borderId="26" xfId="0" applyNumberFormat="1" applyFont="1" applyFill="1" applyBorder="1" applyAlignment="1">
      <alignment vertical="center"/>
    </xf>
    <xf numFmtId="0" fontId="21" fillId="2" borderId="37" xfId="0" applyFont="1" applyFill="1" applyBorder="1" applyAlignment="1">
      <alignment horizontal="center" vertical="center"/>
    </xf>
    <xf numFmtId="0" fontId="21" fillId="2" borderId="38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4" fillId="5" borderId="25" xfId="0" applyFont="1" applyFill="1" applyBorder="1" applyAlignment="1">
      <alignment vertical="center"/>
    </xf>
    <xf numFmtId="1" fontId="12" fillId="4" borderId="12" xfId="0" applyNumberFormat="1" applyFont="1" applyFill="1" applyBorder="1" applyAlignment="1">
      <alignment horizontal="center" vertical="center"/>
    </xf>
    <xf numFmtId="1" fontId="8" fillId="2" borderId="12" xfId="0" applyNumberFormat="1" applyFont="1" applyFill="1" applyBorder="1" applyAlignment="1">
      <alignment horizontal="center" vertical="center"/>
    </xf>
    <xf numFmtId="1" fontId="8" fillId="6" borderId="12" xfId="0" applyNumberFormat="1" applyFont="1" applyFill="1" applyBorder="1" applyAlignment="1">
      <alignment horizontal="center" vertical="center"/>
    </xf>
    <xf numFmtId="1" fontId="0" fillId="2" borderId="12" xfId="0" applyNumberFormat="1" applyFill="1" applyBorder="1" applyAlignment="1">
      <alignment horizontal="center" vertical="center"/>
    </xf>
    <xf numFmtId="1" fontId="0" fillId="2" borderId="20" xfId="0" applyNumberFormat="1" applyFill="1" applyBorder="1" applyAlignment="1">
      <alignment horizontal="center" vertical="center"/>
    </xf>
    <xf numFmtId="1" fontId="11" fillId="4" borderId="41" xfId="0" applyNumberFormat="1" applyFont="1" applyFill="1" applyBorder="1" applyAlignment="1">
      <alignment horizontal="center" vertical="center"/>
    </xf>
    <xf numFmtId="1" fontId="22" fillId="0" borderId="5" xfId="0" applyNumberFormat="1" applyFont="1" applyBorder="1" applyAlignment="1">
      <alignment horizontal="center" vertical="center"/>
    </xf>
    <xf numFmtId="1" fontId="22" fillId="0" borderId="27" xfId="0" applyNumberFormat="1" applyFont="1" applyBorder="1" applyAlignment="1">
      <alignment horizontal="center" vertical="center"/>
    </xf>
    <xf numFmtId="1" fontId="0" fillId="2" borderId="50" xfId="0" applyNumberFormat="1" applyFill="1" applyBorder="1" applyAlignment="1">
      <alignment horizontal="center" vertical="center"/>
    </xf>
    <xf numFmtId="1" fontId="0" fillId="2" borderId="23" xfId="0" applyNumberFormat="1" applyFill="1" applyBorder="1" applyAlignment="1">
      <alignment horizontal="center" vertical="center"/>
    </xf>
    <xf numFmtId="1" fontId="17" fillId="4" borderId="41" xfId="0" applyNumberFormat="1" applyFont="1" applyFill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4" fillId="5" borderId="43" xfId="0" applyFont="1" applyFill="1" applyBorder="1" applyAlignment="1">
      <alignment vertical="center"/>
    </xf>
    <xf numFmtId="1" fontId="4" fillId="5" borderId="41" xfId="0" applyNumberFormat="1" applyFont="1" applyFill="1" applyBorder="1" applyAlignment="1">
      <alignment horizontal="center" vertical="center"/>
    </xf>
    <xf numFmtId="1" fontId="4" fillId="5" borderId="50" xfId="0" applyNumberFormat="1" applyFont="1" applyFill="1" applyBorder="1" applyAlignment="1">
      <alignment horizontal="center" vertical="center"/>
    </xf>
    <xf numFmtId="1" fontId="4" fillId="4" borderId="47" xfId="0" applyNumberFormat="1" applyFont="1" applyFill="1" applyBorder="1"/>
    <xf numFmtId="1" fontId="0" fillId="0" borderId="51" xfId="0" applyNumberForma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0" fillId="2" borderId="37" xfId="0" applyNumberFormat="1" applyFill="1" applyBorder="1" applyAlignment="1">
      <alignment horizontal="center" vertical="center"/>
    </xf>
    <xf numFmtId="1" fontId="0" fillId="2" borderId="38" xfId="0" applyNumberFormat="1" applyFill="1" applyBorder="1" applyAlignment="1">
      <alignment horizontal="center" vertical="center"/>
    </xf>
    <xf numFmtId="1" fontId="10" fillId="4" borderId="5" xfId="0" applyNumberFormat="1" applyFont="1" applyFill="1" applyBorder="1" applyAlignment="1">
      <alignment horizontal="center" vertical="center"/>
    </xf>
    <xf numFmtId="1" fontId="4" fillId="6" borderId="5" xfId="0" applyNumberFormat="1" applyFont="1" applyFill="1" applyBorder="1" applyAlignment="1">
      <alignment horizontal="center" vertical="center"/>
    </xf>
    <xf numFmtId="1" fontId="16" fillId="6" borderId="5" xfId="0" applyNumberFormat="1" applyFont="1" applyFill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" fontId="4" fillId="2" borderId="3" xfId="0" applyNumberFormat="1" applyFont="1" applyFill="1" applyBorder="1" applyAlignment="1">
      <alignment horizontal="center" vertical="center"/>
    </xf>
    <xf numFmtId="1" fontId="11" fillId="5" borderId="10" xfId="0" applyNumberFormat="1" applyFont="1" applyFill="1" applyBorder="1" applyAlignment="1">
      <alignment horizontal="center" vertical="center"/>
    </xf>
    <xf numFmtId="0" fontId="11" fillId="5" borderId="23" xfId="0" applyFont="1" applyFill="1" applyBorder="1" applyAlignment="1">
      <alignment vertical="center"/>
    </xf>
    <xf numFmtId="1" fontId="11" fillId="5" borderId="15" xfId="0" applyNumberFormat="1" applyFont="1" applyFill="1" applyBorder="1" applyAlignment="1">
      <alignment horizontal="center" vertical="center"/>
    </xf>
    <xf numFmtId="1" fontId="11" fillId="5" borderId="6" xfId="0" applyNumberFormat="1" applyFont="1" applyFill="1" applyBorder="1" applyAlignment="1">
      <alignment horizontal="center" vertical="center"/>
    </xf>
    <xf numFmtId="1" fontId="20" fillId="5" borderId="6" xfId="0" applyNumberFormat="1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vertical="center"/>
    </xf>
    <xf numFmtId="0" fontId="20" fillId="5" borderId="16" xfId="0" applyFont="1" applyFill="1" applyBorder="1" applyAlignment="1">
      <alignment vertical="center"/>
    </xf>
    <xf numFmtId="0" fontId="11" fillId="2" borderId="16" xfId="0" applyFont="1" applyFill="1" applyBorder="1" applyAlignment="1">
      <alignment vertical="center"/>
    </xf>
    <xf numFmtId="1" fontId="11" fillId="2" borderId="10" xfId="0" applyNumberFormat="1" applyFont="1" applyFill="1" applyBorder="1" applyAlignment="1">
      <alignment horizontal="center" vertical="center"/>
    </xf>
    <xf numFmtId="1" fontId="20" fillId="2" borderId="6" xfId="0" applyNumberFormat="1" applyFont="1" applyFill="1" applyBorder="1" applyAlignment="1">
      <alignment horizontal="center" vertical="center"/>
    </xf>
    <xf numFmtId="0" fontId="0" fillId="4" borderId="11" xfId="0" applyFont="1" applyFill="1" applyBorder="1"/>
    <xf numFmtId="1" fontId="8" fillId="0" borderId="5" xfId="0" applyNumberFormat="1" applyFon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1" fontId="20" fillId="2" borderId="5" xfId="0" applyNumberFormat="1" applyFont="1" applyFill="1" applyBorder="1" applyAlignment="1">
      <alignment horizontal="center" vertical="center"/>
    </xf>
    <xf numFmtId="1" fontId="11" fillId="6" borderId="4" xfId="0" applyNumberFormat="1" applyFont="1" applyFill="1" applyBorder="1" applyAlignment="1">
      <alignment horizontal="center" vertical="center"/>
    </xf>
    <xf numFmtId="1" fontId="20" fillId="5" borderId="5" xfId="0" applyNumberFormat="1" applyFont="1" applyFill="1" applyBorder="1" applyAlignment="1">
      <alignment horizontal="center" vertical="center"/>
    </xf>
    <xf numFmtId="1" fontId="20" fillId="4" borderId="24" xfId="0" applyNumberFormat="1" applyFont="1" applyFill="1" applyBorder="1"/>
    <xf numFmtId="1" fontId="20" fillId="4" borderId="17" xfId="0" applyNumberFormat="1" applyFont="1" applyFill="1" applyBorder="1"/>
    <xf numFmtId="0" fontId="0" fillId="4" borderId="21" xfId="0" applyFill="1" applyBorder="1"/>
    <xf numFmtId="1" fontId="6" fillId="4" borderId="47" xfId="0" applyNumberFormat="1" applyFont="1" applyFill="1" applyBorder="1" applyAlignment="1">
      <alignment horizontal="center" vertical="center"/>
    </xf>
    <xf numFmtId="0" fontId="17" fillId="5" borderId="16" xfId="0" applyFont="1" applyFill="1" applyBorder="1" applyAlignment="1">
      <alignment vertical="top"/>
    </xf>
    <xf numFmtId="1" fontId="0" fillId="7" borderId="41" xfId="0" applyNumberFormat="1" applyFill="1" applyBorder="1"/>
    <xf numFmtId="1" fontId="0" fillId="7" borderId="27" xfId="0" applyNumberFormat="1" applyFill="1" applyBorder="1"/>
    <xf numFmtId="1" fontId="4" fillId="2" borderId="27" xfId="0" applyNumberFormat="1" applyFont="1" applyFill="1" applyBorder="1"/>
    <xf numFmtId="1" fontId="0" fillId="11" borderId="27" xfId="0" applyNumberFormat="1" applyFill="1" applyBorder="1" applyAlignment="1">
      <alignment horizontal="center" vertical="center"/>
    </xf>
    <xf numFmtId="1" fontId="0" fillId="7" borderId="41" xfId="0" applyNumberFormat="1" applyFill="1" applyBorder="1" applyAlignment="1">
      <alignment horizontal="center" vertical="center"/>
    </xf>
    <xf numFmtId="1" fontId="0" fillId="7" borderId="27" xfId="0" applyNumberFormat="1" applyFill="1" applyBorder="1" applyAlignment="1">
      <alignment horizontal="center" vertical="center"/>
    </xf>
    <xf numFmtId="1" fontId="0" fillId="0" borderId="27" xfId="0" applyNumberFormat="1" applyBorder="1"/>
    <xf numFmtId="1" fontId="0" fillId="0" borderId="50" xfId="0" applyNumberFormat="1" applyBorder="1"/>
    <xf numFmtId="0" fontId="4" fillId="5" borderId="3" xfId="0" applyFont="1" applyFill="1" applyBorder="1"/>
    <xf numFmtId="0" fontId="4" fillId="5" borderId="16" xfId="0" applyFont="1" applyFill="1" applyBorder="1"/>
    <xf numFmtId="1" fontId="0" fillId="7" borderId="12" xfId="0" applyNumberFormat="1" applyFill="1" applyBorder="1"/>
    <xf numFmtId="1" fontId="4" fillId="2" borderId="12" xfId="0" applyNumberFormat="1" applyFont="1" applyFill="1" applyBorder="1"/>
    <xf numFmtId="1" fontId="12" fillId="4" borderId="21" xfId="0" applyNumberFormat="1" applyFont="1" applyFill="1" applyBorder="1" applyAlignment="1">
      <alignment horizontal="center" vertical="center"/>
    </xf>
    <xf numFmtId="1" fontId="0" fillId="11" borderId="12" xfId="0" applyNumberFormat="1" applyFill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7" borderId="2" xfId="0" applyNumberFormat="1" applyFill="1" applyBorder="1"/>
    <xf numFmtId="1" fontId="0" fillId="11" borderId="2" xfId="0" applyNumberFormat="1" applyFill="1" applyBorder="1" applyAlignment="1">
      <alignment horizontal="center" vertical="center"/>
    </xf>
    <xf numFmtId="1" fontId="0" fillId="7" borderId="2" xfId="0" applyNumberFormat="1" applyFill="1" applyBorder="1" applyAlignment="1">
      <alignment horizontal="center" vertical="center"/>
    </xf>
    <xf numFmtId="1" fontId="0" fillId="0" borderId="2" xfId="0" applyNumberFormat="1" applyBorder="1"/>
    <xf numFmtId="1" fontId="0" fillId="0" borderId="12" xfId="0" applyNumberFormat="1" applyBorder="1" applyAlignment="1">
      <alignment horizontal="center"/>
    </xf>
    <xf numFmtId="1" fontId="6" fillId="4" borderId="12" xfId="0" applyNumberFormat="1" applyFont="1" applyFill="1" applyBorder="1" applyAlignment="1">
      <alignment horizontal="center" vertical="center"/>
    </xf>
    <xf numFmtId="1" fontId="4" fillId="7" borderId="12" xfId="0" applyNumberFormat="1" applyFont="1" applyFill="1" applyBorder="1" applyAlignment="1">
      <alignment horizontal="center" vertical="center"/>
    </xf>
    <xf numFmtId="1" fontId="4" fillId="7" borderId="5" xfId="0" applyNumberFormat="1" applyFont="1" applyFill="1" applyBorder="1" applyAlignment="1">
      <alignment horizontal="center" vertical="center"/>
    </xf>
    <xf numFmtId="1" fontId="11" fillId="2" borderId="5" xfId="0" applyNumberFormat="1" applyFont="1" applyFill="1" applyBorder="1"/>
    <xf numFmtId="1" fontId="11" fillId="7" borderId="5" xfId="0" applyNumberFormat="1" applyFont="1" applyFill="1" applyBorder="1" applyAlignment="1">
      <alignment horizontal="center" vertical="center"/>
    </xf>
    <xf numFmtId="1" fontId="0" fillId="0" borderId="4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0" fillId="0" borderId="25" xfId="0" applyNumberFormat="1" applyBorder="1"/>
    <xf numFmtId="0" fontId="7" fillId="2" borderId="18" xfId="0" applyFont="1" applyFill="1" applyBorder="1"/>
    <xf numFmtId="1" fontId="4" fillId="4" borderId="8" xfId="0" applyNumberFormat="1" applyFont="1" applyFill="1" applyBorder="1" applyAlignment="1">
      <alignment horizontal="center" vertical="center"/>
    </xf>
    <xf numFmtId="1" fontId="11" fillId="2" borderId="4" xfId="0" applyNumberFormat="1" applyFont="1" applyFill="1" applyBorder="1" applyAlignment="1">
      <alignment horizontal="center" vertical="center"/>
    </xf>
    <xf numFmtId="1" fontId="4" fillId="5" borderId="2" xfId="0" applyNumberFormat="1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1" fontId="0" fillId="8" borderId="27" xfId="0" applyNumberFormat="1" applyFill="1" applyBorder="1"/>
    <xf numFmtId="1" fontId="0" fillId="9" borderId="27" xfId="0" applyNumberFormat="1" applyFill="1" applyBorder="1"/>
    <xf numFmtId="1" fontId="0" fillId="10" borderId="27" xfId="0" applyNumberFormat="1" applyFill="1" applyBorder="1"/>
    <xf numFmtId="1" fontId="4" fillId="4" borderId="27" xfId="0" applyNumberFormat="1" applyFont="1" applyFill="1" applyBorder="1" applyAlignment="1">
      <alignment horizontal="center" vertical="center"/>
    </xf>
    <xf numFmtId="1" fontId="11" fillId="4" borderId="27" xfId="0" applyNumberFormat="1" applyFont="1" applyFill="1" applyBorder="1" applyAlignment="1">
      <alignment horizontal="center" vertical="center"/>
    </xf>
    <xf numFmtId="1" fontId="8" fillId="10" borderId="12" xfId="0" applyNumberFormat="1" applyFont="1" applyFill="1" applyBorder="1"/>
    <xf numFmtId="1" fontId="8" fillId="0" borderId="12" xfId="0" applyNumberFormat="1" applyFont="1" applyBorder="1"/>
    <xf numFmtId="1" fontId="8" fillId="0" borderId="20" xfId="0" applyNumberFormat="1" applyFont="1" applyBorder="1"/>
    <xf numFmtId="1" fontId="4" fillId="5" borderId="31" xfId="0" applyNumberFormat="1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vertical="top"/>
    </xf>
    <xf numFmtId="0" fontId="11" fillId="2" borderId="16" xfId="0" applyFont="1" applyFill="1" applyBorder="1"/>
    <xf numFmtId="0" fontId="23" fillId="0" borderId="0" xfId="0" applyFont="1" applyAlignment="1">
      <alignment horizontal="center"/>
    </xf>
    <xf numFmtId="1" fontId="1" fillId="6" borderId="5" xfId="0" applyNumberFormat="1" applyFont="1" applyFill="1" applyBorder="1" applyAlignment="1">
      <alignment horizontal="center" vertical="center"/>
    </xf>
    <xf numFmtId="1" fontId="21" fillId="7" borderId="5" xfId="0" applyNumberFormat="1" applyFont="1" applyFill="1" applyBorder="1"/>
    <xf numFmtId="1" fontId="21" fillId="7" borderId="5" xfId="0" applyNumberFormat="1" applyFont="1" applyFill="1" applyBorder="1" applyAlignment="1">
      <alignment horizontal="center" vertical="center"/>
    </xf>
    <xf numFmtId="1" fontId="1" fillId="11" borderId="5" xfId="0" applyNumberFormat="1" applyFont="1" applyFill="1" applyBorder="1" applyAlignment="1">
      <alignment horizontal="center" vertical="center"/>
    </xf>
    <xf numFmtId="1" fontId="21" fillId="0" borderId="5" xfId="0" applyNumberFormat="1" applyFont="1" applyBorder="1"/>
    <xf numFmtId="1" fontId="21" fillId="0" borderId="9" xfId="0" applyNumberFormat="1" applyFont="1" applyBorder="1"/>
    <xf numFmtId="1" fontId="22" fillId="0" borderId="4" xfId="0" applyNumberFormat="1" applyFont="1" applyBorder="1" applyAlignment="1">
      <alignment horizontal="center" vertical="center"/>
    </xf>
    <xf numFmtId="1" fontId="10" fillId="4" borderId="27" xfId="0" applyNumberFormat="1" applyFont="1" applyFill="1" applyBorder="1" applyAlignment="1">
      <alignment horizontal="center" vertical="center"/>
    </xf>
    <xf numFmtId="1" fontId="21" fillId="11" borderId="5" xfId="0" applyNumberFormat="1" applyFont="1" applyFill="1" applyBorder="1" applyAlignment="1">
      <alignment horizontal="center" vertical="center"/>
    </xf>
    <xf numFmtId="1" fontId="21" fillId="0" borderId="4" xfId="0" applyNumberFormat="1" applyFont="1" applyBorder="1" applyAlignment="1">
      <alignment horizontal="center" vertical="center"/>
    </xf>
    <xf numFmtId="1" fontId="21" fillId="0" borderId="5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/>
    </xf>
    <xf numFmtId="0" fontId="0" fillId="0" borderId="14" xfId="0" applyBorder="1" applyAlignment="1">
      <alignment vertical="top" wrapText="1"/>
    </xf>
    <xf numFmtId="1" fontId="4" fillId="2" borderId="10" xfId="0" applyNumberFormat="1" applyFont="1" applyFill="1" applyBorder="1" applyAlignment="1">
      <alignment horizontal="center" vertical="center"/>
    </xf>
    <xf numFmtId="1" fontId="16" fillId="4" borderId="17" xfId="0" applyNumberFormat="1" applyFont="1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1" fontId="16" fillId="7" borderId="5" xfId="0" applyNumberFormat="1" applyFont="1" applyFill="1" applyBorder="1" applyAlignment="1">
      <alignment horizontal="center" vertical="center"/>
    </xf>
    <xf numFmtId="1" fontId="16" fillId="5" borderId="5" xfId="0" applyNumberFormat="1" applyFont="1" applyFill="1" applyBorder="1" applyAlignment="1">
      <alignment horizontal="center" vertical="center"/>
    </xf>
    <xf numFmtId="1" fontId="16" fillId="4" borderId="5" xfId="0" applyNumberFormat="1" applyFont="1" applyFill="1" applyBorder="1" applyAlignment="1">
      <alignment horizontal="center" vertical="center"/>
    </xf>
    <xf numFmtId="1" fontId="16" fillId="2" borderId="5" xfId="0" applyNumberFormat="1" applyFont="1" applyFill="1" applyBorder="1" applyAlignment="1">
      <alignment horizontal="center" vertical="center"/>
    </xf>
    <xf numFmtId="1" fontId="16" fillId="8" borderId="5" xfId="0" applyNumberFormat="1" applyFont="1" applyFill="1" applyBorder="1" applyAlignment="1">
      <alignment horizontal="center" vertical="center"/>
    </xf>
    <xf numFmtId="1" fontId="16" fillId="9" borderId="5" xfId="0" applyNumberFormat="1" applyFont="1" applyFill="1" applyBorder="1" applyAlignment="1">
      <alignment horizontal="center" vertical="center"/>
    </xf>
    <xf numFmtId="1" fontId="16" fillId="12" borderId="5" xfId="0" applyNumberFormat="1" applyFont="1" applyFill="1" applyBorder="1" applyAlignment="1">
      <alignment horizontal="center" vertical="center"/>
    </xf>
    <xf numFmtId="1" fontId="4" fillId="7" borderId="2" xfId="0" applyNumberFormat="1" applyFont="1" applyFill="1" applyBorder="1" applyAlignment="1">
      <alignment horizontal="center" vertical="center"/>
    </xf>
    <xf numFmtId="1" fontId="4" fillId="8" borderId="2" xfId="0" applyNumberFormat="1" applyFont="1" applyFill="1" applyBorder="1"/>
    <xf numFmtId="1" fontId="4" fillId="9" borderId="2" xfId="0" applyNumberFormat="1" applyFont="1" applyFill="1" applyBorder="1"/>
    <xf numFmtId="1" fontId="4" fillId="10" borderId="2" xfId="0" applyNumberFormat="1" applyFont="1" applyFill="1" applyBorder="1"/>
    <xf numFmtId="1" fontId="4" fillId="0" borderId="2" xfId="0" applyNumberFormat="1" applyFont="1" applyBorder="1"/>
    <xf numFmtId="1" fontId="4" fillId="7" borderId="6" xfId="0" applyNumberFormat="1" applyFont="1" applyFill="1" applyBorder="1" applyAlignment="1">
      <alignment horizontal="center" vertical="center"/>
    </xf>
    <xf numFmtId="1" fontId="4" fillId="4" borderId="6" xfId="0" applyNumberFormat="1" applyFont="1" applyFill="1" applyBorder="1" applyAlignment="1">
      <alignment horizontal="center" vertical="center"/>
    </xf>
    <xf numFmtId="1" fontId="4" fillId="8" borderId="6" xfId="0" applyNumberFormat="1" applyFont="1" applyFill="1" applyBorder="1" applyAlignment="1">
      <alignment horizontal="center" vertical="center"/>
    </xf>
    <xf numFmtId="1" fontId="4" fillId="9" borderId="6" xfId="0" applyNumberFormat="1" applyFont="1" applyFill="1" applyBorder="1" applyAlignment="1">
      <alignment horizontal="center" vertical="center"/>
    </xf>
    <xf numFmtId="1" fontId="4" fillId="12" borderId="6" xfId="0" applyNumberFormat="1" applyFont="1" applyFill="1" applyBorder="1" applyAlignment="1">
      <alignment horizontal="center" vertical="center"/>
    </xf>
    <xf numFmtId="1" fontId="4" fillId="0" borderId="25" xfId="0" applyNumberFormat="1" applyFont="1" applyBorder="1"/>
    <xf numFmtId="1" fontId="16" fillId="0" borderId="9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1" fontId="0" fillId="4" borderId="31" xfId="0" applyNumberFormat="1" applyFill="1" applyBorder="1"/>
    <xf numFmtId="1" fontId="0" fillId="4" borderId="34" xfId="0" applyNumberFormat="1" applyFill="1" applyBorder="1"/>
    <xf numFmtId="1" fontId="0" fillId="4" borderId="5" xfId="0" applyNumberFormat="1" applyFill="1" applyBorder="1"/>
    <xf numFmtId="1" fontId="4" fillId="4" borderId="2" xfId="0" applyNumberFormat="1" applyFont="1" applyFill="1" applyBorder="1" applyAlignment="1">
      <alignment horizontal="center" vertical="center"/>
    </xf>
    <xf numFmtId="0" fontId="18" fillId="0" borderId="44" xfId="0" applyFont="1" applyBorder="1" applyAlignment="1"/>
    <xf numFmtId="0" fontId="18" fillId="0" borderId="48" xfId="0" applyFont="1" applyBorder="1" applyAlignment="1"/>
    <xf numFmtId="1" fontId="4" fillId="2" borderId="41" xfId="0" applyNumberFormat="1" applyFon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/>
    </xf>
    <xf numFmtId="1" fontId="0" fillId="8" borderId="2" xfId="0" applyNumberFormat="1" applyFill="1" applyBorder="1"/>
    <xf numFmtId="1" fontId="0" fillId="9" borderId="2" xfId="0" applyNumberFormat="1" applyFill="1" applyBorder="1"/>
    <xf numFmtId="1" fontId="0" fillId="10" borderId="2" xfId="0" applyNumberFormat="1" applyFill="1" applyBorder="1"/>
    <xf numFmtId="1" fontId="8" fillId="0" borderId="6" xfId="0" applyNumberFormat="1" applyFont="1" applyBorder="1" applyAlignment="1">
      <alignment horizontal="center"/>
    </xf>
    <xf numFmtId="1" fontId="0" fillId="8" borderId="6" xfId="0" applyNumberFormat="1" applyFill="1" applyBorder="1"/>
    <xf numFmtId="1" fontId="0" fillId="9" borderId="6" xfId="0" applyNumberFormat="1" applyFill="1" applyBorder="1"/>
    <xf numFmtId="1" fontId="0" fillId="10" borderId="6" xfId="0" applyNumberFormat="1" applyFill="1" applyBorder="1"/>
    <xf numFmtId="1" fontId="12" fillId="4" borderId="47" xfId="0" applyNumberFormat="1" applyFont="1" applyFill="1" applyBorder="1" applyAlignment="1">
      <alignment horizontal="center" vertical="center"/>
    </xf>
    <xf numFmtId="0" fontId="4" fillId="2" borderId="43" xfId="0" applyFont="1" applyFill="1" applyBorder="1"/>
    <xf numFmtId="0" fontId="11" fillId="5" borderId="18" xfId="0" applyFont="1" applyFill="1" applyBorder="1"/>
    <xf numFmtId="1" fontId="21" fillId="8" borderId="5" xfId="0" applyNumberFormat="1" applyFont="1" applyFill="1" applyBorder="1"/>
    <xf numFmtId="1" fontId="21" fillId="9" borderId="5" xfId="0" applyNumberFormat="1" applyFont="1" applyFill="1" applyBorder="1"/>
    <xf numFmtId="1" fontId="21" fillId="10" borderId="5" xfId="0" applyNumberFormat="1" applyFont="1" applyFill="1" applyBorder="1"/>
    <xf numFmtId="1" fontId="1" fillId="0" borderId="5" xfId="0" applyNumberFormat="1" applyFont="1" applyBorder="1" applyAlignment="1">
      <alignment horizontal="center"/>
    </xf>
    <xf numFmtId="1" fontId="21" fillId="0" borderId="5" xfId="0" applyNumberFormat="1" applyFont="1" applyBorder="1" applyAlignment="1">
      <alignment horizontal="center"/>
    </xf>
    <xf numFmtId="0" fontId="1" fillId="0" borderId="1" xfId="0" applyFont="1" applyBorder="1"/>
    <xf numFmtId="1" fontId="21" fillId="7" borderId="12" xfId="0" applyNumberFormat="1" applyFont="1" applyFill="1" applyBorder="1"/>
    <xf numFmtId="1" fontId="21" fillId="8" borderId="12" xfId="0" applyNumberFormat="1" applyFont="1" applyFill="1" applyBorder="1"/>
    <xf numFmtId="1" fontId="21" fillId="9" borderId="12" xfId="0" applyNumberFormat="1" applyFont="1" applyFill="1" applyBorder="1"/>
    <xf numFmtId="1" fontId="21" fillId="10" borderId="12" xfId="0" applyNumberFormat="1" applyFont="1" applyFill="1" applyBorder="1"/>
    <xf numFmtId="1" fontId="21" fillId="0" borderId="12" xfId="0" applyNumberFormat="1" applyFont="1" applyBorder="1"/>
    <xf numFmtId="1" fontId="21" fillId="0" borderId="20" xfId="0" applyNumberFormat="1" applyFont="1" applyBorder="1"/>
    <xf numFmtId="1" fontId="1" fillId="0" borderId="19" xfId="0" applyNumberFormat="1" applyFont="1" applyBorder="1" applyAlignment="1">
      <alignment horizontal="center" vertical="center"/>
    </xf>
    <xf numFmtId="1" fontId="2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left" vertical="top" wrapText="1"/>
    </xf>
    <xf numFmtId="0" fontId="4" fillId="0" borderId="54" xfId="0" applyFont="1" applyBorder="1" applyAlignment="1">
      <alignment vertical="center" wrapText="1"/>
    </xf>
    <xf numFmtId="0" fontId="1" fillId="0" borderId="55" xfId="0" applyFont="1" applyBorder="1" applyAlignment="1">
      <alignment vertical="center"/>
    </xf>
    <xf numFmtId="1" fontId="0" fillId="4" borderId="12" xfId="0" applyNumberFormat="1" applyFill="1" applyBorder="1" applyAlignment="1">
      <alignment horizontal="center" vertical="center"/>
    </xf>
    <xf numFmtId="1" fontId="4" fillId="4" borderId="12" xfId="0" applyNumberFormat="1" applyFont="1" applyFill="1" applyBorder="1" applyAlignment="1">
      <alignment horizontal="center" vertical="center"/>
    </xf>
    <xf numFmtId="1" fontId="4" fillId="4" borderId="25" xfId="0" applyNumberFormat="1" applyFont="1" applyFill="1" applyBorder="1" applyAlignment="1">
      <alignment horizontal="center" vertical="center"/>
    </xf>
    <xf numFmtId="1" fontId="11" fillId="4" borderId="9" xfId="0" applyNumberFormat="1" applyFont="1" applyFill="1" applyBorder="1" applyAlignment="1">
      <alignment horizontal="center" vertical="center"/>
    </xf>
    <xf numFmtId="1" fontId="6" fillId="4" borderId="23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wrapText="1"/>
    </xf>
    <xf numFmtId="0" fontId="4" fillId="0" borderId="11" xfId="0" applyFont="1" applyBorder="1" applyAlignment="1">
      <alignment vertical="center" textRotation="90"/>
    </xf>
    <xf numFmtId="0" fontId="4" fillId="0" borderId="46" xfId="0" applyFont="1" applyBorder="1" applyAlignment="1">
      <alignment vertical="center" textRotation="90"/>
    </xf>
    <xf numFmtId="0" fontId="4" fillId="0" borderId="47" xfId="0" applyFont="1" applyBorder="1" applyAlignment="1">
      <alignment vertical="center" textRotation="90"/>
    </xf>
    <xf numFmtId="0" fontId="4" fillId="0" borderId="22" xfId="0" applyFont="1" applyBorder="1" applyAlignment="1">
      <alignment vertical="center" textRotation="90"/>
    </xf>
    <xf numFmtId="0" fontId="4" fillId="0" borderId="56" xfId="0" applyFont="1" applyBorder="1" applyAlignment="1">
      <alignment vertical="center" textRotation="90"/>
    </xf>
    <xf numFmtId="0" fontId="0" fillId="0" borderId="8" xfId="0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28" xfId="0" applyBorder="1" applyAlignment="1">
      <alignment vertical="center" wrapText="1"/>
    </xf>
    <xf numFmtId="0" fontId="4" fillId="0" borderId="62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63" xfId="0" applyFont="1" applyBorder="1" applyAlignment="1">
      <alignment vertical="center" wrapText="1"/>
    </xf>
    <xf numFmtId="0" fontId="4" fillId="0" borderId="64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4" fillId="0" borderId="6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4" fillId="5" borderId="57" xfId="0" applyFont="1" applyFill="1" applyBorder="1" applyAlignment="1">
      <alignment vertical="center" wrapText="1"/>
    </xf>
    <xf numFmtId="0" fontId="4" fillId="5" borderId="52" xfId="0" applyFont="1" applyFill="1" applyBorder="1" applyAlignment="1">
      <alignment vertical="center" wrapText="1"/>
    </xf>
    <xf numFmtId="0" fontId="4" fillId="5" borderId="58" xfId="0" applyFont="1" applyFill="1" applyBorder="1" applyAlignment="1">
      <alignment vertical="center" wrapText="1"/>
    </xf>
    <xf numFmtId="0" fontId="4" fillId="5" borderId="37" xfId="0" applyFont="1" applyFill="1" applyBorder="1" applyAlignment="1">
      <alignment vertical="center" wrapText="1"/>
    </xf>
    <xf numFmtId="0" fontId="4" fillId="0" borderId="59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0" fillId="0" borderId="12" xfId="0" applyBorder="1" applyAlignment="1">
      <alignment vertical="top" wrapText="1"/>
    </xf>
    <xf numFmtId="0" fontId="4" fillId="0" borderId="66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4" fillId="2" borderId="58" xfId="0" applyFont="1" applyFill="1" applyBorder="1" applyAlignment="1">
      <alignment vertical="center" wrapText="1"/>
    </xf>
    <xf numFmtId="0" fontId="4" fillId="0" borderId="47" xfId="0" applyFont="1" applyBorder="1" applyAlignment="1">
      <alignment horizontal="center" vertical="center" textRotation="90"/>
    </xf>
    <xf numFmtId="0" fontId="4" fillId="2" borderId="57" xfId="0" applyFont="1" applyFill="1" applyBorder="1" applyAlignment="1">
      <alignment vertical="center" wrapText="1"/>
    </xf>
    <xf numFmtId="0" fontId="4" fillId="5" borderId="58" xfId="0" applyFont="1" applyFill="1" applyBorder="1" applyAlignment="1">
      <alignment vertical="top" wrapText="1"/>
    </xf>
    <xf numFmtId="0" fontId="4" fillId="5" borderId="37" xfId="0" applyFont="1" applyFill="1" applyBorder="1" applyAlignment="1">
      <alignment vertical="top" wrapText="1"/>
    </xf>
    <xf numFmtId="0" fontId="0" fillId="0" borderId="8" xfId="0" applyBorder="1" applyAlignment="1">
      <alignment horizontal="center" vertical="center" textRotation="90"/>
    </xf>
    <xf numFmtId="0" fontId="0" fillId="0" borderId="12" xfId="0" applyBorder="1" applyAlignment="1">
      <alignment horizontal="left" vertical="top" wrapText="1"/>
    </xf>
    <xf numFmtId="0" fontId="4" fillId="0" borderId="68" xfId="0" applyFont="1" applyBorder="1" applyAlignment="1">
      <alignment vertical="center" wrapText="1"/>
    </xf>
    <xf numFmtId="0" fontId="0" fillId="0" borderId="5" xfId="0" applyBorder="1" applyAlignment="1">
      <alignment vertical="top" wrapText="1"/>
    </xf>
    <xf numFmtId="0" fontId="0" fillId="0" borderId="33" xfId="0" applyBorder="1" applyAlignment="1">
      <alignment vertical="center" wrapText="1"/>
    </xf>
    <xf numFmtId="0" fontId="4" fillId="2" borderId="34" xfId="0" applyFont="1" applyFill="1" applyBorder="1" applyAlignment="1">
      <alignment vertical="center" wrapText="1"/>
    </xf>
    <xf numFmtId="0" fontId="0" fillId="5" borderId="2" xfId="0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1" fontId="16" fillId="0" borderId="5" xfId="0" applyNumberFormat="1" applyFon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1" fontId="0" fillId="0" borderId="27" xfId="0" applyNumberFormat="1" applyFill="1" applyBorder="1" applyAlignment="1">
      <alignment horizontal="center" vertical="center"/>
    </xf>
    <xf numFmtId="1" fontId="17" fillId="0" borderId="4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 vertical="center"/>
    </xf>
    <xf numFmtId="1" fontId="0" fillId="0" borderId="41" xfId="0" applyNumberFormat="1" applyFont="1" applyFill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1" fontId="24" fillId="0" borderId="5" xfId="0" applyNumberFormat="1" applyFont="1" applyFill="1" applyBorder="1" applyAlignment="1">
      <alignment horizontal="center" vertical="center"/>
    </xf>
    <xf numFmtId="1" fontId="24" fillId="0" borderId="6" xfId="0" applyNumberFormat="1" applyFont="1" applyFill="1" applyBorder="1" applyAlignment="1">
      <alignment horizontal="center" vertical="center"/>
    </xf>
    <xf numFmtId="1" fontId="25" fillId="6" borderId="5" xfId="0" applyNumberFormat="1" applyFont="1" applyFill="1" applyBorder="1" applyAlignment="1">
      <alignment horizontal="center" vertical="center"/>
    </xf>
    <xf numFmtId="1" fontId="0" fillId="6" borderId="34" xfId="0" applyNumberFormat="1" applyFill="1" applyBorder="1" applyAlignment="1">
      <alignment horizontal="center" vertical="center"/>
    </xf>
    <xf numFmtId="1" fontId="11" fillId="4" borderId="21" xfId="0" applyNumberFormat="1" applyFont="1" applyFill="1" applyBorder="1"/>
    <xf numFmtId="1" fontId="11" fillId="4" borderId="24" xfId="0" applyNumberFormat="1" applyFont="1" applyFill="1" applyBorder="1"/>
    <xf numFmtId="1" fontId="25" fillId="4" borderId="4" xfId="0" applyNumberFormat="1" applyFont="1" applyFill="1" applyBorder="1" applyAlignment="1">
      <alignment horizontal="center" vertical="center"/>
    </xf>
    <xf numFmtId="1" fontId="27" fillId="0" borderId="5" xfId="0" applyNumberFormat="1" applyFont="1" applyFill="1" applyBorder="1" applyAlignment="1">
      <alignment horizontal="center" vertical="center"/>
    </xf>
    <xf numFmtId="1" fontId="26" fillId="4" borderId="17" xfId="0" applyNumberFormat="1" applyFont="1" applyFill="1" applyBorder="1"/>
    <xf numFmtId="1" fontId="26" fillId="4" borderId="24" xfId="0" applyNumberFormat="1" applyFont="1" applyFill="1" applyBorder="1"/>
    <xf numFmtId="1" fontId="25" fillId="4" borderId="5" xfId="0" applyNumberFormat="1" applyFont="1" applyFill="1" applyBorder="1" applyAlignment="1">
      <alignment horizontal="center" vertical="center"/>
    </xf>
    <xf numFmtId="1" fontId="4" fillId="5" borderId="70" xfId="0" applyNumberFormat="1" applyFont="1" applyFill="1" applyBorder="1" applyAlignment="1">
      <alignment horizontal="center" vertical="center"/>
    </xf>
    <xf numFmtId="1" fontId="4" fillId="5" borderId="33" xfId="0" applyNumberFormat="1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vertical="center" wrapText="1"/>
    </xf>
    <xf numFmtId="1" fontId="4" fillId="5" borderId="5" xfId="0" applyNumberFormat="1" applyFont="1" applyFill="1" applyBorder="1" applyAlignment="1">
      <alignment vertical="center" textRotation="90" wrapText="1"/>
    </xf>
    <xf numFmtId="1" fontId="4" fillId="5" borderId="5" xfId="0" applyNumberFormat="1" applyFont="1" applyFill="1" applyBorder="1" applyAlignment="1">
      <alignment horizontal="center" vertical="center" textRotation="90" wrapText="1"/>
    </xf>
    <xf numFmtId="1" fontId="11" fillId="5" borderId="27" xfId="0" applyNumberFormat="1" applyFont="1" applyFill="1" applyBorder="1" applyAlignment="1">
      <alignment horizontal="center" vertical="center"/>
    </xf>
    <xf numFmtId="1" fontId="11" fillId="2" borderId="6" xfId="0" applyNumberFormat="1" applyFont="1" applyFill="1" applyBorder="1" applyAlignment="1">
      <alignment horizontal="center" vertical="center"/>
    </xf>
    <xf numFmtId="1" fontId="0" fillId="0" borderId="4" xfId="0" applyNumberFormat="1" applyFill="1" applyBorder="1"/>
    <xf numFmtId="1" fontId="0" fillId="0" borderId="5" xfId="0" applyNumberFormat="1" applyFill="1" applyBorder="1"/>
    <xf numFmtId="1" fontId="0" fillId="0" borderId="41" xfId="0" applyNumberFormat="1" applyFill="1" applyBorder="1"/>
    <xf numFmtId="1" fontId="0" fillId="0" borderId="27" xfId="0" applyNumberFormat="1" applyFill="1" applyBorder="1"/>
    <xf numFmtId="1" fontId="21" fillId="0" borderId="4" xfId="0" applyNumberFormat="1" applyFont="1" applyFill="1" applyBorder="1"/>
    <xf numFmtId="1" fontId="21" fillId="0" borderId="5" xfId="0" applyNumberFormat="1" applyFont="1" applyFill="1" applyBorder="1"/>
    <xf numFmtId="1" fontId="0" fillId="0" borderId="19" xfId="0" applyNumberFormat="1" applyFill="1" applyBorder="1"/>
    <xf numFmtId="1" fontId="0" fillId="0" borderId="12" xfId="0" applyNumberFormat="1" applyFill="1" applyBorder="1"/>
    <xf numFmtId="1" fontId="0" fillId="0" borderId="8" xfId="0" applyNumberFormat="1" applyFill="1" applyBorder="1"/>
    <xf numFmtId="1" fontId="0" fillId="0" borderId="2" xfId="0" applyNumberFormat="1" applyFill="1" applyBorder="1"/>
    <xf numFmtId="1" fontId="4" fillId="0" borderId="4" xfId="0" applyNumberFormat="1" applyFont="1" applyFill="1" applyBorder="1"/>
    <xf numFmtId="1" fontId="4" fillId="0" borderId="5" xfId="0" applyNumberFormat="1" applyFont="1" applyFill="1" applyBorder="1"/>
    <xf numFmtId="1" fontId="4" fillId="0" borderId="19" xfId="0" applyNumberFormat="1" applyFont="1" applyFill="1" applyBorder="1"/>
    <xf numFmtId="1" fontId="4" fillId="0" borderId="12" xfId="0" applyNumberFormat="1" applyFont="1" applyFill="1" applyBorder="1"/>
    <xf numFmtId="1" fontId="11" fillId="0" borderId="5" xfId="0" applyNumberFormat="1" applyFont="1" applyFill="1" applyBorder="1"/>
    <xf numFmtId="1" fontId="11" fillId="0" borderId="4" xfId="0" applyNumberFormat="1" applyFont="1" applyFill="1" applyBorder="1"/>
    <xf numFmtId="1" fontId="1" fillId="0" borderId="4" xfId="0" applyNumberFormat="1" applyFont="1" applyFill="1" applyBorder="1"/>
    <xf numFmtId="1" fontId="1" fillId="0" borderId="5" xfId="0" applyNumberFormat="1" applyFont="1" applyFill="1" applyBorder="1"/>
    <xf numFmtId="1" fontId="25" fillId="7" borderId="5" xfId="0" applyNumberFormat="1" applyFont="1" applyFill="1" applyBorder="1" applyAlignment="1">
      <alignment horizontal="center" vertical="center"/>
    </xf>
    <xf numFmtId="1" fontId="25" fillId="7" borderId="4" xfId="0" applyNumberFormat="1" applyFont="1" applyFill="1" applyBorder="1" applyAlignment="1">
      <alignment horizontal="center" vertical="center"/>
    </xf>
    <xf numFmtId="1" fontId="0" fillId="7" borderId="70" xfId="0" applyNumberFormat="1" applyFill="1" applyBorder="1" applyAlignment="1">
      <alignment horizontal="center" vertical="center"/>
    </xf>
    <xf numFmtId="1" fontId="24" fillId="0" borderId="4" xfId="0" applyNumberFormat="1" applyFont="1" applyFill="1" applyBorder="1"/>
    <xf numFmtId="1" fontId="24" fillId="0" borderId="10" xfId="0" applyNumberFormat="1" applyFont="1" applyFill="1" applyBorder="1"/>
    <xf numFmtId="1" fontId="24" fillId="0" borderId="19" xfId="0" applyNumberFormat="1" applyFont="1" applyFill="1" applyBorder="1"/>
    <xf numFmtId="1" fontId="0" fillId="0" borderId="4" xfId="0" applyNumberFormat="1" applyFont="1" applyFill="1" applyBorder="1"/>
    <xf numFmtId="1" fontId="8" fillId="0" borderId="4" xfId="0" applyNumberFormat="1" applyFont="1" applyFill="1" applyBorder="1"/>
    <xf numFmtId="1" fontId="4" fillId="0" borderId="6" xfId="0" applyNumberFormat="1" applyFon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1" fontId="0" fillId="0" borderId="41" xfId="0" applyNumberFormat="1" applyFill="1" applyBorder="1" applyAlignment="1">
      <alignment horizontal="center" vertical="center"/>
    </xf>
    <xf numFmtId="1" fontId="21" fillId="0" borderId="4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0" fillId="0" borderId="19" xfId="0" applyNumberForma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 wrapText="1"/>
    </xf>
    <xf numFmtId="1" fontId="8" fillId="0" borderId="27" xfId="0" applyNumberFormat="1" applyFont="1" applyFill="1" applyBorder="1" applyAlignment="1">
      <alignment horizontal="center" vertical="center" wrapText="1"/>
    </xf>
    <xf numFmtId="1" fontId="6" fillId="4" borderId="63" xfId="0" applyNumberFormat="1" applyFont="1" applyFill="1" applyBorder="1" applyAlignment="1">
      <alignment horizontal="center" vertical="center"/>
    </xf>
    <xf numFmtId="1" fontId="12" fillId="4" borderId="63" xfId="0" applyNumberFormat="1" applyFont="1" applyFill="1" applyBorder="1" applyAlignment="1">
      <alignment horizontal="center" vertical="center"/>
    </xf>
    <xf numFmtId="1" fontId="12" fillId="4" borderId="65" xfId="0" applyNumberFormat="1" applyFont="1" applyFill="1" applyBorder="1" applyAlignment="1">
      <alignment horizontal="center" vertical="center"/>
    </xf>
    <xf numFmtId="1" fontId="6" fillId="4" borderId="61" xfId="0" applyNumberFormat="1" applyFont="1" applyFill="1" applyBorder="1" applyAlignment="1">
      <alignment horizontal="center" vertical="center"/>
    </xf>
    <xf numFmtId="1" fontId="10" fillId="4" borderId="63" xfId="0" applyNumberFormat="1" applyFont="1" applyFill="1" applyBorder="1" applyAlignment="1">
      <alignment horizontal="center" vertical="center"/>
    </xf>
    <xf numFmtId="1" fontId="12" fillId="4" borderId="71" xfId="0" applyNumberFormat="1" applyFont="1" applyFill="1" applyBorder="1" applyAlignment="1">
      <alignment horizontal="center" vertical="center"/>
    </xf>
    <xf numFmtId="1" fontId="6" fillId="4" borderId="68" xfId="0" applyNumberFormat="1" applyFont="1" applyFill="1" applyBorder="1" applyAlignment="1">
      <alignment horizontal="center" vertical="center"/>
    </xf>
    <xf numFmtId="1" fontId="6" fillId="4" borderId="71" xfId="0" applyNumberFormat="1" applyFont="1" applyFill="1" applyBorder="1" applyAlignment="1">
      <alignment horizontal="center" vertical="center"/>
    </xf>
    <xf numFmtId="1" fontId="4" fillId="4" borderId="68" xfId="0" applyNumberFormat="1" applyFont="1" applyFill="1" applyBorder="1" applyAlignment="1">
      <alignment horizontal="center" vertical="center"/>
    </xf>
    <xf numFmtId="1" fontId="11" fillId="4" borderId="63" xfId="0" applyNumberFormat="1" applyFont="1" applyFill="1" applyBorder="1" applyAlignment="1">
      <alignment horizontal="center" vertical="center"/>
    </xf>
    <xf numFmtId="1" fontId="4" fillId="4" borderId="65" xfId="0" applyNumberFormat="1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1" fontId="11" fillId="2" borderId="5" xfId="0" applyNumberFormat="1" applyFont="1" applyFill="1" applyBorder="1" applyAlignment="1">
      <alignment horizontal="center" vertical="center"/>
    </xf>
    <xf numFmtId="1" fontId="28" fillId="4" borderId="63" xfId="0" applyNumberFormat="1" applyFont="1" applyFill="1" applyBorder="1" applyAlignment="1">
      <alignment horizontal="center" vertical="center"/>
    </xf>
    <xf numFmtId="1" fontId="24" fillId="0" borderId="19" xfId="0" applyNumberFormat="1" applyFont="1" applyFill="1" applyBorder="1" applyAlignment="1">
      <alignment horizontal="center" vertical="center"/>
    </xf>
    <xf numFmtId="1" fontId="24" fillId="0" borderId="12" xfId="0" applyNumberFormat="1" applyFont="1" applyFill="1" applyBorder="1" applyAlignment="1">
      <alignment horizontal="center" vertical="center"/>
    </xf>
    <xf numFmtId="1" fontId="24" fillId="0" borderId="4" xfId="0" applyNumberFormat="1" applyFont="1" applyFill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1" fontId="0" fillId="0" borderId="5" xfId="0" applyNumberFormat="1" applyFont="1" applyFill="1" applyBorder="1"/>
    <xf numFmtId="1" fontId="27" fillId="0" borderId="4" xfId="0" applyNumberFormat="1" applyFont="1" applyFill="1" applyBorder="1"/>
    <xf numFmtId="1" fontId="27" fillId="0" borderId="5" xfId="0" applyNumberFormat="1" applyFont="1" applyFill="1" applyBorder="1"/>
    <xf numFmtId="1" fontId="27" fillId="0" borderId="4" xfId="0" applyNumberFormat="1" applyFont="1" applyBorder="1" applyAlignment="1">
      <alignment horizontal="center" vertical="center"/>
    </xf>
    <xf numFmtId="1" fontId="27" fillId="0" borderId="5" xfId="0" applyNumberFormat="1" applyFont="1" applyBorder="1" applyAlignment="1">
      <alignment horizontal="center" vertical="center"/>
    </xf>
    <xf numFmtId="1" fontId="27" fillId="0" borderId="4" xfId="0" applyNumberFormat="1" applyFont="1" applyFill="1" applyBorder="1" applyAlignment="1">
      <alignment horizontal="center" vertical="center"/>
    </xf>
    <xf numFmtId="1" fontId="26" fillId="5" borderId="5" xfId="0" applyNumberFormat="1" applyFont="1" applyFill="1" applyBorder="1" applyAlignment="1">
      <alignment horizontal="center" vertical="center"/>
    </xf>
    <xf numFmtId="1" fontId="27" fillId="7" borderId="5" xfId="0" applyNumberFormat="1" applyFont="1" applyFill="1" applyBorder="1" applyAlignment="1">
      <alignment horizontal="center" vertical="center"/>
    </xf>
    <xf numFmtId="1" fontId="30" fillId="4" borderId="27" xfId="0" applyNumberFormat="1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/>
    </xf>
    <xf numFmtId="1" fontId="21" fillId="0" borderId="5" xfId="0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 wrapText="1"/>
    </xf>
    <xf numFmtId="1" fontId="29" fillId="0" borderId="10" xfId="0" applyNumberFormat="1" applyFont="1" applyFill="1" applyBorder="1" applyAlignment="1">
      <alignment horizontal="center" vertical="center"/>
    </xf>
    <xf numFmtId="1" fontId="29" fillId="0" borderId="6" xfId="0" applyNumberFormat="1" applyFont="1" applyFill="1" applyBorder="1" applyAlignment="1">
      <alignment horizontal="center" vertical="center"/>
    </xf>
    <xf numFmtId="1" fontId="22" fillId="0" borderId="6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1" fontId="27" fillId="11" borderId="5" xfId="0" applyNumberFormat="1" applyFont="1" applyFill="1" applyBorder="1" applyAlignment="1">
      <alignment horizontal="center" vertical="center"/>
    </xf>
    <xf numFmtId="1" fontId="0" fillId="11" borderId="5" xfId="0" applyNumberFormat="1" applyFont="1" applyFill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 wrapText="1"/>
    </xf>
    <xf numFmtId="1" fontId="0" fillId="0" borderId="8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/>
    </xf>
    <xf numFmtId="1" fontId="27" fillId="0" borderId="27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1" fontId="30" fillId="4" borderId="5" xfId="0" applyNumberFormat="1" applyFont="1" applyFill="1" applyBorder="1" applyAlignment="1">
      <alignment horizontal="center" vertical="center"/>
    </xf>
    <xf numFmtId="1" fontId="27" fillId="0" borderId="19" xfId="0" applyNumberFormat="1" applyFont="1" applyFill="1" applyBorder="1" applyAlignment="1">
      <alignment horizontal="center" vertical="center"/>
    </xf>
    <xf numFmtId="1" fontId="27" fillId="0" borderId="12" xfId="0" applyNumberFormat="1" applyFont="1" applyFill="1" applyBorder="1" applyAlignment="1">
      <alignment horizontal="center" vertical="center"/>
    </xf>
    <xf numFmtId="1" fontId="0" fillId="0" borderId="31" xfId="0" applyNumberFormat="1" applyFill="1" applyBorder="1"/>
    <xf numFmtId="1" fontId="0" fillId="0" borderId="34" xfId="0" applyNumberFormat="1" applyFill="1" applyBorder="1"/>
    <xf numFmtId="1" fontId="4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1" fontId="21" fillId="0" borderId="12" xfId="0" applyNumberFormat="1" applyFont="1" applyFill="1" applyBorder="1" applyAlignment="1">
      <alignment horizontal="center" vertical="center"/>
    </xf>
    <xf numFmtId="1" fontId="11" fillId="0" borderId="19" xfId="0" applyNumberFormat="1" applyFont="1" applyFill="1" applyBorder="1" applyAlignment="1">
      <alignment horizontal="center" vertical="center"/>
    </xf>
    <xf numFmtId="1" fontId="11" fillId="0" borderId="48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left" vertical="top" wrapText="1"/>
    </xf>
    <xf numFmtId="0" fontId="0" fillId="0" borderId="57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57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4" xfId="0" applyBorder="1" applyAlignment="1">
      <alignment horizontal="left" vertical="center" wrapText="1"/>
    </xf>
    <xf numFmtId="0" fontId="4" fillId="5" borderId="13" xfId="0" applyFont="1" applyFill="1" applyBorder="1" applyAlignment="1">
      <alignment vertical="center" wrapText="1"/>
    </xf>
    <xf numFmtId="0" fontId="4" fillId="5" borderId="15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vertical="center" wrapText="1"/>
    </xf>
    <xf numFmtId="0" fontId="4" fillId="5" borderId="6" xfId="0" applyFont="1" applyFill="1" applyBorder="1" applyAlignment="1">
      <alignment vertical="center" wrapText="1"/>
    </xf>
    <xf numFmtId="0" fontId="0" fillId="0" borderId="59" xfId="0" applyBorder="1"/>
    <xf numFmtId="0" fontId="0" fillId="0" borderId="11" xfId="0" applyBorder="1"/>
    <xf numFmtId="0" fontId="0" fillId="0" borderId="46" xfId="0" applyBorder="1"/>
    <xf numFmtId="0" fontId="4" fillId="0" borderId="60" xfId="0" applyFont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0" fontId="4" fillId="0" borderId="61" xfId="0" applyFont="1" applyBorder="1" applyAlignment="1">
      <alignment vertical="center" wrapText="1"/>
    </xf>
    <xf numFmtId="0" fontId="4" fillId="0" borderId="62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63" xfId="0" applyFont="1" applyBorder="1" applyAlignment="1">
      <alignment vertical="center" wrapText="1"/>
    </xf>
    <xf numFmtId="0" fontId="4" fillId="0" borderId="64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4" fillId="0" borderId="65" xfId="0" applyFont="1" applyBorder="1" applyAlignment="1">
      <alignment vertical="center" wrapText="1"/>
    </xf>
    <xf numFmtId="0" fontId="0" fillId="0" borderId="66" xfId="0" applyBorder="1" applyAlignment="1">
      <alignment horizontal="center" vertical="center" textRotation="90"/>
    </xf>
    <xf numFmtId="0" fontId="0" fillId="0" borderId="62" xfId="0" applyBorder="1" applyAlignment="1">
      <alignment horizontal="center" vertical="center" textRotation="90"/>
    </xf>
    <xf numFmtId="0" fontId="0" fillId="0" borderId="67" xfId="0" applyBorder="1" applyAlignment="1">
      <alignment horizontal="center" vertical="center" textRotation="90"/>
    </xf>
    <xf numFmtId="0" fontId="0" fillId="0" borderId="49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4" fillId="4" borderId="59" xfId="0" applyFont="1" applyFill="1" applyBorder="1" applyAlignment="1">
      <alignment horizontal="center" vertical="center" textRotation="90"/>
    </xf>
    <xf numFmtId="0" fontId="4" fillId="4" borderId="11" xfId="0" applyFont="1" applyFill="1" applyBorder="1" applyAlignment="1">
      <alignment horizontal="center" vertical="center" textRotation="90"/>
    </xf>
    <xf numFmtId="0" fontId="4" fillId="4" borderId="46" xfId="0" applyFont="1" applyFill="1" applyBorder="1" applyAlignment="1">
      <alignment horizontal="center" vertical="center" textRotation="90"/>
    </xf>
    <xf numFmtId="0" fontId="4" fillId="0" borderId="1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9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0" fillId="0" borderId="46" xfId="0" applyBorder="1" applyAlignment="1">
      <alignment horizontal="center" textRotation="90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" xfId="0" applyBorder="1" applyAlignment="1">
      <alignment horizontal="center" textRotation="90" wrapText="1"/>
    </xf>
    <xf numFmtId="0" fontId="0" fillId="0" borderId="1" xfId="0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1" fontId="4" fillId="0" borderId="0" xfId="0" applyNumberFormat="1" applyFont="1" applyAlignment="1">
      <alignment horizontal="center"/>
    </xf>
    <xf numFmtId="0" fontId="0" fillId="0" borderId="28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4" fillId="2" borderId="57" xfId="0" applyFont="1" applyFill="1" applyBorder="1" applyAlignment="1">
      <alignment vertical="center" wrapText="1"/>
    </xf>
    <xf numFmtId="0" fontId="4" fillId="2" borderId="52" xfId="0" applyFont="1" applyFill="1" applyBorder="1" applyAlignment="1">
      <alignment vertical="center" wrapText="1"/>
    </xf>
    <xf numFmtId="0" fontId="0" fillId="0" borderId="49" xfId="0" applyBorder="1" applyAlignment="1">
      <alignment horizontal="left" vertical="center" wrapText="1"/>
    </xf>
    <xf numFmtId="0" fontId="1" fillId="0" borderId="28" xfId="0" applyFont="1" applyBorder="1" applyAlignment="1">
      <alignment vertical="center" wrapText="1"/>
    </xf>
    <xf numFmtId="0" fontId="1" fillId="0" borderId="51" xfId="0" applyFont="1" applyBorder="1" applyAlignment="1">
      <alignment vertical="center" wrapText="1"/>
    </xf>
    <xf numFmtId="0" fontId="4" fillId="5" borderId="57" xfId="0" applyFont="1" applyFill="1" applyBorder="1" applyAlignment="1">
      <alignment vertical="center" wrapText="1"/>
    </xf>
    <xf numFmtId="0" fontId="4" fillId="5" borderId="52" xfId="0" applyFont="1" applyFill="1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4" fillId="2" borderId="58" xfId="0" applyFont="1" applyFill="1" applyBorder="1" applyAlignment="1">
      <alignment vertical="center" wrapText="1"/>
    </xf>
    <xf numFmtId="0" fontId="4" fillId="2" borderId="37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0" borderId="59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4" fillId="0" borderId="46" xfId="0" applyFont="1" applyBorder="1" applyAlignment="1">
      <alignment horizontal="center" vertical="center" textRotation="90"/>
    </xf>
    <xf numFmtId="0" fontId="4" fillId="0" borderId="28" xfId="0" applyFont="1" applyBorder="1" applyAlignment="1">
      <alignment vertical="center" wrapText="1"/>
    </xf>
    <xf numFmtId="0" fontId="4" fillId="0" borderId="5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4" fillId="0" borderId="47" xfId="0" applyFont="1" applyBorder="1" applyAlignment="1">
      <alignment horizontal="center" vertical="center" textRotation="90"/>
    </xf>
    <xf numFmtId="0" fontId="4" fillId="0" borderId="66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4" fillId="5" borderId="58" xfId="0" applyFont="1" applyFill="1" applyBorder="1" applyAlignment="1">
      <alignment vertical="center" wrapText="1"/>
    </xf>
    <xf numFmtId="0" fontId="4" fillId="5" borderId="37" xfId="0" applyFont="1" applyFill="1" applyBorder="1" applyAlignment="1">
      <alignment vertical="center" wrapText="1"/>
    </xf>
    <xf numFmtId="0" fontId="4" fillId="5" borderId="49" xfId="0" applyFont="1" applyFill="1" applyBorder="1" applyAlignment="1">
      <alignment vertical="center" wrapText="1"/>
    </xf>
    <xf numFmtId="0" fontId="4" fillId="5" borderId="34" xfId="0" applyFont="1" applyFill="1" applyBorder="1" applyAlignment="1">
      <alignment vertical="center" wrapText="1"/>
    </xf>
    <xf numFmtId="0" fontId="1" fillId="0" borderId="57" xfId="0" applyFont="1" applyFill="1" applyBorder="1" applyAlignment="1">
      <alignment horizontal="left" vertical="center" wrapText="1"/>
    </xf>
    <xf numFmtId="0" fontId="1" fillId="0" borderId="51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left" vertical="top" wrapText="1"/>
    </xf>
    <xf numFmtId="0" fontId="0" fillId="0" borderId="5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57" xfId="0" applyBorder="1" applyAlignment="1">
      <alignment horizontal="left" vertical="top" wrapText="1"/>
    </xf>
    <xf numFmtId="0" fontId="0" fillId="0" borderId="58" xfId="0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0" xfId="0" applyBorder="1" applyAlignment="1">
      <alignment horizontal="center" vertical="center" textRotation="90"/>
    </xf>
    <xf numFmtId="0" fontId="0" fillId="0" borderId="44" xfId="0" applyBorder="1" applyAlignment="1">
      <alignment horizontal="center" vertical="center" textRotation="90"/>
    </xf>
    <xf numFmtId="0" fontId="0" fillId="0" borderId="41" xfId="0" applyBorder="1" applyAlignment="1">
      <alignment horizontal="center" vertical="center" textRotation="90"/>
    </xf>
    <xf numFmtId="1" fontId="0" fillId="0" borderId="50" xfId="0" applyNumberFormat="1" applyFont="1" applyFill="1" applyBorder="1" applyAlignment="1">
      <alignment horizontal="center" vertical="center"/>
    </xf>
    <xf numFmtId="1" fontId="0" fillId="0" borderId="44" xfId="0" applyNumberFormat="1" applyFont="1" applyFill="1" applyBorder="1" applyAlignment="1">
      <alignment horizontal="center" vertical="center"/>
    </xf>
    <xf numFmtId="1" fontId="0" fillId="0" borderId="41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textRotation="90"/>
    </xf>
    <xf numFmtId="0" fontId="0" fillId="0" borderId="33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4" fillId="2" borderId="34" xfId="0" applyFont="1" applyFill="1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4" fillId="5" borderId="70" xfId="0" applyFont="1" applyFill="1" applyBorder="1" applyAlignment="1">
      <alignment vertical="center" wrapText="1"/>
    </xf>
    <xf numFmtId="0" fontId="4" fillId="5" borderId="36" xfId="0" applyFont="1" applyFill="1" applyBorder="1" applyAlignment="1">
      <alignment vertical="center" wrapText="1"/>
    </xf>
    <xf numFmtId="0" fontId="4" fillId="5" borderId="58" xfId="0" applyFont="1" applyFill="1" applyBorder="1" applyAlignment="1">
      <alignment vertical="top" wrapText="1"/>
    </xf>
    <xf numFmtId="0" fontId="4" fillId="5" borderId="37" xfId="0" applyFont="1" applyFill="1" applyBorder="1" applyAlignment="1">
      <alignment vertical="top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top" wrapText="1"/>
    </xf>
    <xf numFmtId="0" fontId="0" fillId="0" borderId="10" xfId="0" applyBorder="1" applyAlignment="1">
      <alignment horizontal="left" vertical="center" wrapText="1"/>
    </xf>
    <xf numFmtId="0" fontId="0" fillId="0" borderId="6" xfId="0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1" fontId="4" fillId="10" borderId="20" xfId="0" applyNumberFormat="1" applyFont="1" applyFill="1" applyBorder="1" applyAlignment="1">
      <alignment horizontal="center"/>
    </xf>
    <xf numFmtId="1" fontId="4" fillId="10" borderId="19" xfId="0" applyNumberFormat="1" applyFont="1" applyFill="1" applyBorder="1" applyAlignment="1">
      <alignment horizontal="center"/>
    </xf>
    <xf numFmtId="0" fontId="4" fillId="0" borderId="8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0" fillId="0" borderId="34" xfId="0" applyBorder="1" applyAlignment="1">
      <alignment vertical="top" wrapText="1"/>
    </xf>
    <xf numFmtId="0" fontId="0" fillId="0" borderId="8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4" fillId="2" borderId="33" xfId="0" applyFont="1" applyFill="1" applyBorder="1" applyAlignment="1">
      <alignment vertical="center" wrapText="1"/>
    </xf>
    <xf numFmtId="0" fontId="4" fillId="2" borderId="36" xfId="0" applyFont="1" applyFill="1" applyBorder="1" applyAlignment="1">
      <alignment vertical="center" wrapText="1"/>
    </xf>
    <xf numFmtId="0" fontId="0" fillId="0" borderId="2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4" fillId="5" borderId="33" xfId="0" applyFont="1" applyFill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4" fillId="0" borderId="0" xfId="0" applyFont="1" applyBorder="1" applyAlignment="1">
      <alignment vertical="center" wrapText="1"/>
    </xf>
    <xf numFmtId="0" fontId="4" fillId="0" borderId="69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9" xfId="0" applyBorder="1" applyAlignment="1">
      <alignment vertical="center" wrapText="1"/>
    </xf>
  </cellXfs>
  <cellStyles count="5">
    <cellStyle name="Обычный" xfId="0" builtinId="0"/>
    <cellStyle name="Обычный 2" xfId="1"/>
    <cellStyle name="Обычный 4" xfId="2"/>
    <cellStyle name="Процентный 2" xfId="3"/>
    <cellStyle name="Процентный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5"/>
  <sheetViews>
    <sheetView tabSelected="1" zoomScale="75" zoomScaleNormal="75" workbookViewId="0">
      <selection activeCell="BH51" sqref="BH51"/>
    </sheetView>
  </sheetViews>
  <sheetFormatPr defaultRowHeight="12.75"/>
  <cols>
    <col min="1" max="1" width="2.85546875" customWidth="1"/>
    <col min="2" max="2" width="8.42578125" customWidth="1"/>
    <col min="3" max="3" width="18.5703125" customWidth="1"/>
    <col min="5" max="20" width="3.7109375" customWidth="1"/>
    <col min="21" max="21" width="7.7109375" customWidth="1"/>
    <col min="22" max="22" width="5.28515625" customWidth="1"/>
    <col min="23" max="24" width="2.28515625" customWidth="1"/>
    <col min="25" max="47" width="3.7109375" customWidth="1"/>
    <col min="48" max="48" width="8.42578125" customWidth="1"/>
    <col min="49" max="49" width="5.5703125" customWidth="1"/>
    <col min="50" max="59" width="2.28515625" customWidth="1"/>
    <col min="60" max="60" width="8.42578125" customWidth="1"/>
  </cols>
  <sheetData>
    <row r="1" spans="1:60" ht="15" customHeight="1">
      <c r="B1" s="2" t="s">
        <v>54</v>
      </c>
      <c r="I1" s="724"/>
      <c r="J1" s="724"/>
      <c r="L1" s="428" t="s">
        <v>201</v>
      </c>
      <c r="Q1" s="3"/>
      <c r="R1" s="3"/>
    </row>
    <row r="2" spans="1:60" ht="15.75" thickBot="1">
      <c r="B2" s="2" t="s">
        <v>74</v>
      </c>
      <c r="D2" s="3" t="s">
        <v>177</v>
      </c>
    </row>
    <row r="3" spans="1:60" ht="70.5" customHeight="1">
      <c r="A3" s="712" t="s">
        <v>40</v>
      </c>
      <c r="B3" s="715" t="s">
        <v>0</v>
      </c>
      <c r="C3" s="718" t="s">
        <v>55</v>
      </c>
      <c r="D3" s="721" t="s">
        <v>56</v>
      </c>
      <c r="E3" s="18" t="s">
        <v>90</v>
      </c>
      <c r="F3" s="711" t="s">
        <v>41</v>
      </c>
      <c r="G3" s="711"/>
      <c r="H3" s="711"/>
      <c r="I3" s="19" t="s">
        <v>91</v>
      </c>
      <c r="J3" s="710" t="s">
        <v>42</v>
      </c>
      <c r="K3" s="710"/>
      <c r="L3" s="710"/>
      <c r="M3" s="710"/>
      <c r="N3" s="710" t="s">
        <v>43</v>
      </c>
      <c r="O3" s="710"/>
      <c r="P3" s="710"/>
      <c r="Q3" s="710"/>
      <c r="R3" s="4" t="s">
        <v>92</v>
      </c>
      <c r="S3" s="710" t="s">
        <v>44</v>
      </c>
      <c r="T3" s="710"/>
      <c r="U3" s="710"/>
      <c r="V3" s="26" t="s">
        <v>75</v>
      </c>
      <c r="W3" s="4" t="s">
        <v>93</v>
      </c>
      <c r="X3" s="710" t="s">
        <v>45</v>
      </c>
      <c r="Y3" s="710"/>
      <c r="Z3" s="710"/>
      <c r="AA3" s="710"/>
      <c r="AB3" s="4" t="s">
        <v>94</v>
      </c>
      <c r="AC3" s="710" t="s">
        <v>46</v>
      </c>
      <c r="AD3" s="710"/>
      <c r="AE3" s="710"/>
      <c r="AF3" s="4" t="s">
        <v>95</v>
      </c>
      <c r="AG3" s="710" t="s">
        <v>47</v>
      </c>
      <c r="AH3" s="710"/>
      <c r="AI3" s="710"/>
      <c r="AJ3" s="4" t="s">
        <v>96</v>
      </c>
      <c r="AK3" s="710" t="s">
        <v>48</v>
      </c>
      <c r="AL3" s="710"/>
      <c r="AM3" s="710"/>
      <c r="AN3" s="4" t="s">
        <v>108</v>
      </c>
      <c r="AO3" s="710" t="s">
        <v>49</v>
      </c>
      <c r="AP3" s="710"/>
      <c r="AQ3" s="710"/>
      <c r="AR3" s="710"/>
      <c r="AS3" s="4" t="s">
        <v>109</v>
      </c>
      <c r="AT3" s="710" t="s">
        <v>50</v>
      </c>
      <c r="AU3" s="710"/>
      <c r="AV3" s="710"/>
      <c r="AW3" s="26" t="s">
        <v>76</v>
      </c>
      <c r="AX3" s="4" t="s">
        <v>110</v>
      </c>
      <c r="AY3" s="710" t="s">
        <v>51</v>
      </c>
      <c r="AZ3" s="710"/>
      <c r="BA3" s="710"/>
      <c r="BB3" s="710"/>
      <c r="BC3" s="710" t="s">
        <v>52</v>
      </c>
      <c r="BD3" s="710"/>
      <c r="BE3" s="710"/>
      <c r="BF3" s="710"/>
      <c r="BG3" s="6" t="s">
        <v>62</v>
      </c>
      <c r="BH3" s="704" t="s">
        <v>63</v>
      </c>
    </row>
    <row r="4" spans="1:60">
      <c r="A4" s="713"/>
      <c r="B4" s="716"/>
      <c r="C4" s="719"/>
      <c r="D4" s="722"/>
      <c r="E4" s="707" t="s">
        <v>64</v>
      </c>
      <c r="F4" s="708"/>
      <c r="G4" s="708"/>
      <c r="H4" s="708"/>
      <c r="I4" s="708"/>
      <c r="J4" s="708"/>
      <c r="K4" s="708"/>
      <c r="L4" s="708"/>
      <c r="M4" s="708"/>
      <c r="N4" s="708"/>
      <c r="O4" s="708"/>
      <c r="P4" s="708"/>
      <c r="Q4" s="708"/>
      <c r="R4" s="708"/>
      <c r="S4" s="708"/>
      <c r="T4" s="708"/>
      <c r="U4" s="708"/>
      <c r="V4" s="708"/>
      <c r="W4" s="708"/>
      <c r="X4" s="708"/>
      <c r="Y4" s="708"/>
      <c r="Z4" s="708"/>
      <c r="AA4" s="708"/>
      <c r="AB4" s="708"/>
      <c r="AC4" s="708"/>
      <c r="AD4" s="708"/>
      <c r="AE4" s="708"/>
      <c r="AF4" s="708"/>
      <c r="AG4" s="708"/>
      <c r="AH4" s="708"/>
      <c r="AI4" s="708"/>
      <c r="AJ4" s="708"/>
      <c r="AK4" s="708"/>
      <c r="AL4" s="708"/>
      <c r="AM4" s="708"/>
      <c r="AN4" s="708"/>
      <c r="AO4" s="708"/>
      <c r="AP4" s="708"/>
      <c r="AQ4" s="708"/>
      <c r="AR4" s="708"/>
      <c r="AS4" s="708"/>
      <c r="AT4" s="708"/>
      <c r="AU4" s="708"/>
      <c r="AV4" s="708"/>
      <c r="AW4" s="708"/>
      <c r="AX4" s="708"/>
      <c r="AY4" s="708"/>
      <c r="AZ4" s="708"/>
      <c r="BA4" s="708"/>
      <c r="BB4" s="708"/>
      <c r="BC4" s="708"/>
      <c r="BD4" s="708"/>
      <c r="BE4" s="708"/>
      <c r="BF4" s="708"/>
      <c r="BG4" s="709"/>
      <c r="BH4" s="705"/>
    </row>
    <row r="5" spans="1:60">
      <c r="A5" s="713"/>
      <c r="B5" s="716"/>
      <c r="C5" s="719"/>
      <c r="D5" s="722"/>
      <c r="E5" s="27">
        <v>35</v>
      </c>
      <c r="F5" s="20">
        <v>36</v>
      </c>
      <c r="G5" s="20">
        <v>37</v>
      </c>
      <c r="H5" s="20">
        <v>38</v>
      </c>
      <c r="I5" s="20">
        <v>39</v>
      </c>
      <c r="J5" s="20">
        <v>40</v>
      </c>
      <c r="K5" s="20">
        <v>41</v>
      </c>
      <c r="L5" s="20">
        <v>42</v>
      </c>
      <c r="M5" s="20">
        <v>43</v>
      </c>
      <c r="N5" s="20">
        <v>44</v>
      </c>
      <c r="O5" s="20">
        <v>45</v>
      </c>
      <c r="P5" s="20">
        <v>46</v>
      </c>
      <c r="Q5" s="20">
        <v>47</v>
      </c>
      <c r="R5" s="20">
        <v>48</v>
      </c>
      <c r="S5" s="20">
        <v>49</v>
      </c>
      <c r="T5" s="20">
        <v>50</v>
      </c>
      <c r="U5" s="20">
        <v>51</v>
      </c>
      <c r="V5" s="28"/>
      <c r="W5" s="29">
        <v>52</v>
      </c>
      <c r="X5" s="20">
        <v>1</v>
      </c>
      <c r="Y5" s="20">
        <v>2</v>
      </c>
      <c r="Z5" s="20">
        <v>3</v>
      </c>
      <c r="AA5" s="20">
        <v>4</v>
      </c>
      <c r="AB5" s="20">
        <v>5</v>
      </c>
      <c r="AC5" s="20">
        <v>6</v>
      </c>
      <c r="AD5" s="20">
        <v>7</v>
      </c>
      <c r="AE5" s="20">
        <v>8</v>
      </c>
      <c r="AF5" s="20">
        <v>9</v>
      </c>
      <c r="AG5" s="20">
        <v>10</v>
      </c>
      <c r="AH5" s="20">
        <v>11</v>
      </c>
      <c r="AI5" s="20">
        <v>12</v>
      </c>
      <c r="AJ5" s="20">
        <v>13</v>
      </c>
      <c r="AK5" s="20">
        <v>14</v>
      </c>
      <c r="AL5" s="20">
        <v>15</v>
      </c>
      <c r="AM5" s="20">
        <v>16</v>
      </c>
      <c r="AN5" s="20">
        <v>17</v>
      </c>
      <c r="AO5" s="20">
        <v>18</v>
      </c>
      <c r="AP5" s="20">
        <v>19</v>
      </c>
      <c r="AQ5" s="20">
        <v>20</v>
      </c>
      <c r="AR5" s="20">
        <v>21</v>
      </c>
      <c r="AS5" s="20">
        <v>22</v>
      </c>
      <c r="AT5" s="20">
        <v>23</v>
      </c>
      <c r="AU5" s="20">
        <v>24</v>
      </c>
      <c r="AV5" s="20">
        <v>25</v>
      </c>
      <c r="AW5" s="28"/>
      <c r="AX5" s="29">
        <v>26</v>
      </c>
      <c r="AY5" s="29">
        <v>27</v>
      </c>
      <c r="AZ5" s="29">
        <v>28</v>
      </c>
      <c r="BA5" s="29">
        <v>29</v>
      </c>
      <c r="BB5" s="29">
        <v>30</v>
      </c>
      <c r="BC5" s="29">
        <v>31</v>
      </c>
      <c r="BD5" s="29">
        <v>32</v>
      </c>
      <c r="BE5" s="29">
        <v>33</v>
      </c>
      <c r="BF5" s="29">
        <v>34</v>
      </c>
      <c r="BG5" s="30">
        <v>35</v>
      </c>
      <c r="BH5" s="705"/>
    </row>
    <row r="6" spans="1:60">
      <c r="A6" s="713"/>
      <c r="B6" s="716"/>
      <c r="C6" s="719"/>
      <c r="D6" s="722"/>
      <c r="E6" s="707" t="s">
        <v>65</v>
      </c>
      <c r="F6" s="708"/>
      <c r="G6" s="708"/>
      <c r="H6" s="708"/>
      <c r="I6" s="708"/>
      <c r="J6" s="708"/>
      <c r="K6" s="708"/>
      <c r="L6" s="708"/>
      <c r="M6" s="708"/>
      <c r="N6" s="708"/>
      <c r="O6" s="708"/>
      <c r="P6" s="708"/>
      <c r="Q6" s="708"/>
      <c r="R6" s="708"/>
      <c r="S6" s="708"/>
      <c r="T6" s="708"/>
      <c r="U6" s="708"/>
      <c r="V6" s="708"/>
      <c r="W6" s="708"/>
      <c r="X6" s="708"/>
      <c r="Y6" s="708"/>
      <c r="Z6" s="708"/>
      <c r="AA6" s="708"/>
      <c r="AB6" s="708"/>
      <c r="AC6" s="708"/>
      <c r="AD6" s="708"/>
      <c r="AE6" s="708"/>
      <c r="AF6" s="708"/>
      <c r="AG6" s="708"/>
      <c r="AH6" s="708"/>
      <c r="AI6" s="708"/>
      <c r="AJ6" s="708"/>
      <c r="AK6" s="708"/>
      <c r="AL6" s="708"/>
      <c r="AM6" s="708"/>
      <c r="AN6" s="708"/>
      <c r="AO6" s="708"/>
      <c r="AP6" s="708"/>
      <c r="AQ6" s="708"/>
      <c r="AR6" s="708"/>
      <c r="AS6" s="708"/>
      <c r="AT6" s="708"/>
      <c r="AU6" s="708"/>
      <c r="AV6" s="708"/>
      <c r="AW6" s="708"/>
      <c r="AX6" s="708"/>
      <c r="AY6" s="708"/>
      <c r="AZ6" s="708"/>
      <c r="BA6" s="708"/>
      <c r="BB6" s="708"/>
      <c r="BC6" s="708"/>
      <c r="BD6" s="708"/>
      <c r="BE6" s="708"/>
      <c r="BF6" s="708"/>
      <c r="BG6" s="709"/>
      <c r="BH6" s="705"/>
    </row>
    <row r="7" spans="1:60" ht="13.5" thickBot="1">
      <c r="A7" s="714"/>
      <c r="B7" s="717"/>
      <c r="C7" s="720"/>
      <c r="D7" s="723"/>
      <c r="E7" s="31">
        <v>1</v>
      </c>
      <c r="F7" s="9">
        <v>2</v>
      </c>
      <c r="G7" s="9">
        <v>3</v>
      </c>
      <c r="H7" s="9">
        <v>4</v>
      </c>
      <c r="I7" s="9">
        <v>5</v>
      </c>
      <c r="J7" s="9">
        <v>6</v>
      </c>
      <c r="K7" s="9">
        <v>7</v>
      </c>
      <c r="L7" s="9">
        <v>8</v>
      </c>
      <c r="M7" s="9">
        <v>9</v>
      </c>
      <c r="N7" s="9">
        <v>10</v>
      </c>
      <c r="O7" s="9">
        <v>11</v>
      </c>
      <c r="P7" s="9">
        <v>12</v>
      </c>
      <c r="Q7" s="9">
        <v>13</v>
      </c>
      <c r="R7" s="9">
        <v>14</v>
      </c>
      <c r="S7" s="9">
        <v>15</v>
      </c>
      <c r="T7" s="9">
        <v>16</v>
      </c>
      <c r="U7" s="9">
        <v>17</v>
      </c>
      <c r="V7" s="32"/>
      <c r="W7" s="33">
        <v>18</v>
      </c>
      <c r="X7" s="33">
        <v>19</v>
      </c>
      <c r="Y7" s="9">
        <v>20</v>
      </c>
      <c r="Z7" s="9">
        <v>21</v>
      </c>
      <c r="AA7" s="9">
        <v>22</v>
      </c>
      <c r="AB7" s="9">
        <v>23</v>
      </c>
      <c r="AC7" s="9">
        <v>24</v>
      </c>
      <c r="AD7" s="9">
        <v>25</v>
      </c>
      <c r="AE7" s="9">
        <v>26</v>
      </c>
      <c r="AF7" s="9">
        <v>27</v>
      </c>
      <c r="AG7" s="9">
        <v>28</v>
      </c>
      <c r="AH7" s="9">
        <v>29</v>
      </c>
      <c r="AI7" s="9">
        <v>30</v>
      </c>
      <c r="AJ7" s="9">
        <v>31</v>
      </c>
      <c r="AK7" s="9">
        <v>32</v>
      </c>
      <c r="AL7" s="9">
        <v>33</v>
      </c>
      <c r="AM7" s="9">
        <v>34</v>
      </c>
      <c r="AN7" s="9">
        <v>35</v>
      </c>
      <c r="AO7" s="9">
        <v>36</v>
      </c>
      <c r="AP7" s="9">
        <v>37</v>
      </c>
      <c r="AQ7" s="9">
        <v>38</v>
      </c>
      <c r="AR7" s="9">
        <v>39</v>
      </c>
      <c r="AS7" s="9">
        <v>40</v>
      </c>
      <c r="AT7" s="9">
        <v>41</v>
      </c>
      <c r="AU7" s="9">
        <v>42</v>
      </c>
      <c r="AV7" s="9">
        <v>43</v>
      </c>
      <c r="AW7" s="32"/>
      <c r="AX7" s="33">
        <v>44</v>
      </c>
      <c r="AY7" s="33">
        <v>45</v>
      </c>
      <c r="AZ7" s="33">
        <v>46</v>
      </c>
      <c r="BA7" s="33">
        <v>47</v>
      </c>
      <c r="BB7" s="33">
        <v>48</v>
      </c>
      <c r="BC7" s="33">
        <v>49</v>
      </c>
      <c r="BD7" s="33">
        <v>50</v>
      </c>
      <c r="BE7" s="33">
        <v>51</v>
      </c>
      <c r="BF7" s="33">
        <v>52</v>
      </c>
      <c r="BG7" s="34">
        <v>53</v>
      </c>
      <c r="BH7" s="706"/>
    </row>
    <row r="8" spans="1:60" ht="15" customHeight="1">
      <c r="A8" s="693" t="s">
        <v>77</v>
      </c>
      <c r="B8" s="677" t="s">
        <v>147</v>
      </c>
      <c r="C8" s="679" t="s">
        <v>148</v>
      </c>
      <c r="D8" s="35" t="s">
        <v>67</v>
      </c>
      <c r="E8" s="38">
        <f>SUM(E10,E12,E14,E16,E18,E20,E22,E24,E26,E28)</f>
        <v>24</v>
      </c>
      <c r="F8" s="38">
        <f t="shared" ref="F8:V8" si="0">SUM(F10,F12,F14,F16,F18,F20,F22,F24,F26,F28)</f>
        <v>20</v>
      </c>
      <c r="G8" s="38">
        <f t="shared" si="0"/>
        <v>26</v>
      </c>
      <c r="H8" s="38">
        <f t="shared" si="0"/>
        <v>22</v>
      </c>
      <c r="I8" s="38">
        <f t="shared" si="0"/>
        <v>24</v>
      </c>
      <c r="J8" s="38">
        <f t="shared" si="0"/>
        <v>22</v>
      </c>
      <c r="K8" s="38">
        <f t="shared" si="0"/>
        <v>26</v>
      </c>
      <c r="L8" s="38">
        <f t="shared" si="0"/>
        <v>20</v>
      </c>
      <c r="M8" s="38">
        <f t="shared" si="0"/>
        <v>24</v>
      </c>
      <c r="N8" s="38">
        <f t="shared" si="0"/>
        <v>22</v>
      </c>
      <c r="O8" s="38">
        <f t="shared" si="0"/>
        <v>24</v>
      </c>
      <c r="P8" s="38">
        <f t="shared" si="0"/>
        <v>24</v>
      </c>
      <c r="Q8" s="38">
        <f t="shared" si="0"/>
        <v>26</v>
      </c>
      <c r="R8" s="38">
        <f t="shared" si="0"/>
        <v>22</v>
      </c>
      <c r="S8" s="38">
        <f t="shared" si="0"/>
        <v>22</v>
      </c>
      <c r="T8" s="38">
        <f t="shared" si="0"/>
        <v>17</v>
      </c>
      <c r="U8" s="38"/>
      <c r="V8" s="38">
        <f t="shared" si="0"/>
        <v>365</v>
      </c>
      <c r="W8" s="36"/>
      <c r="X8" s="36"/>
      <c r="Y8" s="38">
        <f>SUM(Y10,Y12,Y14,Y16,Y18,Y20,Y22,Y24,Y26,Y28)</f>
        <v>22</v>
      </c>
      <c r="Z8" s="38">
        <f t="shared" ref="Z8:AW8" si="1">SUM(Z10,Z12,Z14,Z16,Z18,Z20,Z22,Z24,Z26,Z28)</f>
        <v>18</v>
      </c>
      <c r="AA8" s="38">
        <f t="shared" si="1"/>
        <v>22</v>
      </c>
      <c r="AB8" s="38">
        <f t="shared" si="1"/>
        <v>24</v>
      </c>
      <c r="AC8" s="38">
        <f t="shared" si="1"/>
        <v>22</v>
      </c>
      <c r="AD8" s="38">
        <f t="shared" si="1"/>
        <v>16</v>
      </c>
      <c r="AE8" s="38">
        <f t="shared" si="1"/>
        <v>24</v>
      </c>
      <c r="AF8" s="38">
        <f t="shared" si="1"/>
        <v>20</v>
      </c>
      <c r="AG8" s="38">
        <f t="shared" si="1"/>
        <v>24</v>
      </c>
      <c r="AH8" s="38">
        <f t="shared" si="1"/>
        <v>18</v>
      </c>
      <c r="AI8" s="38">
        <f t="shared" si="1"/>
        <v>24</v>
      </c>
      <c r="AJ8" s="38">
        <f t="shared" si="1"/>
        <v>22</v>
      </c>
      <c r="AK8" s="38">
        <f t="shared" si="1"/>
        <v>22</v>
      </c>
      <c r="AL8" s="38">
        <f t="shared" si="1"/>
        <v>18</v>
      </c>
      <c r="AM8" s="38">
        <f t="shared" si="1"/>
        <v>24</v>
      </c>
      <c r="AN8" s="38">
        <f t="shared" si="1"/>
        <v>20</v>
      </c>
      <c r="AO8" s="38">
        <f t="shared" si="1"/>
        <v>22</v>
      </c>
      <c r="AP8" s="38">
        <f t="shared" si="1"/>
        <v>14</v>
      </c>
      <c r="AQ8" s="38">
        <f t="shared" si="1"/>
        <v>22</v>
      </c>
      <c r="AR8" s="38">
        <f t="shared" si="1"/>
        <v>16</v>
      </c>
      <c r="AS8" s="38">
        <f t="shared" si="1"/>
        <v>24</v>
      </c>
      <c r="AT8" s="38">
        <f t="shared" si="1"/>
        <v>18</v>
      </c>
      <c r="AU8" s="38">
        <f t="shared" si="1"/>
        <v>23</v>
      </c>
      <c r="AV8" s="38"/>
      <c r="AW8" s="38">
        <f t="shared" si="1"/>
        <v>479</v>
      </c>
      <c r="AX8" s="37">
        <f>SUM(AX10,AX12,AX14,AX16,AX18,AX20,AX22,AX24,AX26,AX28)</f>
        <v>0</v>
      </c>
      <c r="AY8" s="37">
        <f t="shared" ref="AY8:BG8" si="2">SUM(AY10,AY12,AY14,AY16,AY18,AY20,AY22,AY24,AY26,AY28)</f>
        <v>0</v>
      </c>
      <c r="AZ8" s="37">
        <f t="shared" si="2"/>
        <v>0</v>
      </c>
      <c r="BA8" s="37">
        <f t="shared" si="2"/>
        <v>0</v>
      </c>
      <c r="BB8" s="37">
        <f t="shared" si="2"/>
        <v>0</v>
      </c>
      <c r="BC8" s="37">
        <f t="shared" si="2"/>
        <v>0</v>
      </c>
      <c r="BD8" s="37">
        <f t="shared" si="2"/>
        <v>0</v>
      </c>
      <c r="BE8" s="37">
        <f t="shared" si="2"/>
        <v>0</v>
      </c>
      <c r="BF8" s="37">
        <f t="shared" si="2"/>
        <v>0</v>
      </c>
      <c r="BG8" s="37">
        <f t="shared" si="2"/>
        <v>0</v>
      </c>
      <c r="BH8" s="277">
        <f>SUM(V8,AW8)</f>
        <v>844</v>
      </c>
    </row>
    <row r="9" spans="1:60" ht="15" customHeight="1" thickBot="1">
      <c r="A9" s="694"/>
      <c r="B9" s="678"/>
      <c r="C9" s="680"/>
      <c r="D9" s="272" t="s">
        <v>68</v>
      </c>
      <c r="E9" s="274">
        <f>SUM(E11,E13,E15,E17,E19,E21,E23,E25,E27,E29)</f>
        <v>0</v>
      </c>
      <c r="F9" s="274">
        <f t="shared" ref="F9:V9" si="3">SUM(F11,F13,F15,F17,F19,F21,F23,F25,F27,F29)</f>
        <v>0</v>
      </c>
      <c r="G9" s="274">
        <f t="shared" si="3"/>
        <v>0</v>
      </c>
      <c r="H9" s="274">
        <f t="shared" si="3"/>
        <v>0</v>
      </c>
      <c r="I9" s="274">
        <f t="shared" si="3"/>
        <v>0</v>
      </c>
      <c r="J9" s="274">
        <f t="shared" si="3"/>
        <v>0</v>
      </c>
      <c r="K9" s="274">
        <f t="shared" si="3"/>
        <v>0</v>
      </c>
      <c r="L9" s="274">
        <f t="shared" si="3"/>
        <v>0</v>
      </c>
      <c r="M9" s="274">
        <f t="shared" si="3"/>
        <v>0</v>
      </c>
      <c r="N9" s="274">
        <f t="shared" si="3"/>
        <v>0</v>
      </c>
      <c r="O9" s="274">
        <f t="shared" si="3"/>
        <v>0</v>
      </c>
      <c r="P9" s="274">
        <f t="shared" si="3"/>
        <v>0</v>
      </c>
      <c r="Q9" s="274">
        <f t="shared" si="3"/>
        <v>0</v>
      </c>
      <c r="R9" s="274">
        <f t="shared" si="3"/>
        <v>0</v>
      </c>
      <c r="S9" s="274">
        <f t="shared" si="3"/>
        <v>0</v>
      </c>
      <c r="T9" s="274">
        <f t="shared" si="3"/>
        <v>0</v>
      </c>
      <c r="U9" s="274"/>
      <c r="V9" s="274">
        <f t="shared" si="3"/>
        <v>0</v>
      </c>
      <c r="W9" s="106"/>
      <c r="X9" s="106"/>
      <c r="Y9" s="106">
        <f>SUM(Y11,Y13,Y15,Y17,Y19,Y21,Y23,Y25,Y27,Y29)</f>
        <v>0</v>
      </c>
      <c r="Z9" s="106">
        <f t="shared" ref="Z9:AW9" si="4">SUM(Z11,Z13,Z15,Z17,Z19,Z21,Z23,Z25,Z27,Z29)</f>
        <v>0</v>
      </c>
      <c r="AA9" s="106">
        <f t="shared" si="4"/>
        <v>0</v>
      </c>
      <c r="AB9" s="106">
        <f t="shared" si="4"/>
        <v>0</v>
      </c>
      <c r="AC9" s="106">
        <f t="shared" si="4"/>
        <v>0</v>
      </c>
      <c r="AD9" s="106">
        <f t="shared" si="4"/>
        <v>0</v>
      </c>
      <c r="AE9" s="106">
        <f t="shared" si="4"/>
        <v>0</v>
      </c>
      <c r="AF9" s="106">
        <f t="shared" si="4"/>
        <v>0</v>
      </c>
      <c r="AG9" s="106">
        <f t="shared" si="4"/>
        <v>0</v>
      </c>
      <c r="AH9" s="106">
        <f t="shared" si="4"/>
        <v>0</v>
      </c>
      <c r="AI9" s="106">
        <f t="shared" si="4"/>
        <v>0</v>
      </c>
      <c r="AJ9" s="106">
        <f t="shared" si="4"/>
        <v>0</v>
      </c>
      <c r="AK9" s="106">
        <f t="shared" si="4"/>
        <v>0</v>
      </c>
      <c r="AL9" s="106">
        <f t="shared" si="4"/>
        <v>0</v>
      </c>
      <c r="AM9" s="106">
        <f t="shared" si="4"/>
        <v>0</v>
      </c>
      <c r="AN9" s="106">
        <f t="shared" si="4"/>
        <v>0</v>
      </c>
      <c r="AO9" s="106">
        <f t="shared" si="4"/>
        <v>0</v>
      </c>
      <c r="AP9" s="106">
        <f t="shared" si="4"/>
        <v>0</v>
      </c>
      <c r="AQ9" s="106">
        <f t="shared" si="4"/>
        <v>0</v>
      </c>
      <c r="AR9" s="106">
        <f t="shared" si="4"/>
        <v>0</v>
      </c>
      <c r="AS9" s="106">
        <f t="shared" si="4"/>
        <v>0</v>
      </c>
      <c r="AT9" s="106">
        <f t="shared" si="4"/>
        <v>0</v>
      </c>
      <c r="AU9" s="106">
        <f t="shared" si="4"/>
        <v>0</v>
      </c>
      <c r="AV9" s="106"/>
      <c r="AW9" s="106">
        <f t="shared" si="4"/>
        <v>0</v>
      </c>
      <c r="AX9" s="273">
        <f>SUM(AX11,AX13,AX15,AX17,AX19,AX21,AX23,AX25,AX27,AX29)</f>
        <v>0</v>
      </c>
      <c r="AY9" s="273">
        <f t="shared" ref="AY9:BG9" si="5">SUM(AY11,AY13,AY15,AY17,AY19,AY21,AY23,AY25,AY27,AY29)</f>
        <v>0</v>
      </c>
      <c r="AZ9" s="273">
        <f t="shared" si="5"/>
        <v>0</v>
      </c>
      <c r="BA9" s="273">
        <f t="shared" si="5"/>
        <v>0</v>
      </c>
      <c r="BB9" s="273">
        <f t="shared" si="5"/>
        <v>0</v>
      </c>
      <c r="BC9" s="273">
        <f t="shared" si="5"/>
        <v>0</v>
      </c>
      <c r="BD9" s="273">
        <f t="shared" si="5"/>
        <v>0</v>
      </c>
      <c r="BE9" s="273">
        <f t="shared" si="5"/>
        <v>0</v>
      </c>
      <c r="BF9" s="273">
        <f t="shared" si="5"/>
        <v>0</v>
      </c>
      <c r="BG9" s="273">
        <f t="shared" si="5"/>
        <v>0</v>
      </c>
      <c r="BH9" s="278">
        <f>SUM(V9,AW9)</f>
        <v>0</v>
      </c>
    </row>
    <row r="10" spans="1:60" ht="20.100000000000001" customHeight="1">
      <c r="A10" s="694"/>
      <c r="B10" s="696" t="s">
        <v>142</v>
      </c>
      <c r="C10" s="698" t="s">
        <v>34</v>
      </c>
      <c r="D10" s="215" t="s">
        <v>67</v>
      </c>
      <c r="E10" s="265">
        <v>2</v>
      </c>
      <c r="F10" s="266">
        <v>2</v>
      </c>
      <c r="G10" s="266">
        <v>2</v>
      </c>
      <c r="H10" s="266">
        <v>2</v>
      </c>
      <c r="I10" s="266">
        <v>2</v>
      </c>
      <c r="J10" s="266">
        <v>2</v>
      </c>
      <c r="K10" s="266">
        <v>2</v>
      </c>
      <c r="L10" s="266">
        <v>2</v>
      </c>
      <c r="M10" s="266">
        <v>2</v>
      </c>
      <c r="N10" s="266">
        <v>2</v>
      </c>
      <c r="O10" s="266">
        <v>2</v>
      </c>
      <c r="P10" s="266">
        <v>2</v>
      </c>
      <c r="Q10" s="266">
        <v>2</v>
      </c>
      <c r="R10" s="266">
        <v>2</v>
      </c>
      <c r="S10" s="266">
        <v>2</v>
      </c>
      <c r="T10" s="266">
        <v>2</v>
      </c>
      <c r="U10" s="267" t="s">
        <v>226</v>
      </c>
      <c r="V10" s="268">
        <f t="shared" ref="V10:V37" si="6">SUM(E10:T10)</f>
        <v>32</v>
      </c>
      <c r="W10" s="269"/>
      <c r="X10" s="269"/>
      <c r="Y10" s="266">
        <v>2</v>
      </c>
      <c r="Z10" s="266">
        <v>2</v>
      </c>
      <c r="AA10" s="266">
        <v>2</v>
      </c>
      <c r="AB10" s="266">
        <v>2</v>
      </c>
      <c r="AC10" s="266">
        <v>2</v>
      </c>
      <c r="AD10" s="266">
        <v>2</v>
      </c>
      <c r="AE10" s="266">
        <v>2</v>
      </c>
      <c r="AF10" s="266">
        <v>2</v>
      </c>
      <c r="AG10" s="266">
        <v>2</v>
      </c>
      <c r="AH10" s="266">
        <v>2</v>
      </c>
      <c r="AI10" s="266">
        <v>2</v>
      </c>
      <c r="AJ10" s="266">
        <v>2</v>
      </c>
      <c r="AK10" s="266">
        <v>2</v>
      </c>
      <c r="AL10" s="266">
        <v>2</v>
      </c>
      <c r="AM10" s="266">
        <v>2</v>
      </c>
      <c r="AN10" s="266">
        <v>2</v>
      </c>
      <c r="AO10" s="266">
        <v>2</v>
      </c>
      <c r="AP10" s="266">
        <v>2</v>
      </c>
      <c r="AQ10" s="266">
        <v>2</v>
      </c>
      <c r="AR10" s="266">
        <v>2</v>
      </c>
      <c r="AS10" s="266">
        <v>2</v>
      </c>
      <c r="AT10" s="266">
        <v>2</v>
      </c>
      <c r="AU10" s="266">
        <v>2</v>
      </c>
      <c r="AV10" s="267" t="s">
        <v>224</v>
      </c>
      <c r="AW10" s="268">
        <f t="shared" ref="AW10:AW37" si="7">SUM(Y10:AU10)</f>
        <v>46</v>
      </c>
      <c r="AX10" s="269"/>
      <c r="AY10" s="269"/>
      <c r="AZ10" s="269"/>
      <c r="BA10" s="269"/>
      <c r="BB10" s="269"/>
      <c r="BC10" s="269"/>
      <c r="BD10" s="269"/>
      <c r="BE10" s="269"/>
      <c r="BF10" s="269"/>
      <c r="BG10" s="270"/>
      <c r="BH10" s="271">
        <f t="shared" ref="BH10:BH37" si="8">SUM(E10:T10,Y10:AU10)</f>
        <v>78</v>
      </c>
    </row>
    <row r="11" spans="1:60" ht="20.100000000000001" customHeight="1">
      <c r="A11" s="694"/>
      <c r="B11" s="697"/>
      <c r="C11" s="673"/>
      <c r="D11" s="13" t="s">
        <v>68</v>
      </c>
      <c r="E11" s="47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9"/>
      <c r="V11" s="50">
        <f t="shared" si="6"/>
        <v>0</v>
      </c>
      <c r="W11" s="51"/>
      <c r="X11" s="51"/>
      <c r="Y11" s="48">
        <v>0</v>
      </c>
      <c r="Z11" s="48">
        <v>0</v>
      </c>
      <c r="AA11" s="48">
        <v>0</v>
      </c>
      <c r="AB11" s="48">
        <v>0</v>
      </c>
      <c r="AC11" s="48">
        <v>0</v>
      </c>
      <c r="AD11" s="48">
        <v>0</v>
      </c>
      <c r="AE11" s="48">
        <v>0</v>
      </c>
      <c r="AF11" s="48">
        <v>0</v>
      </c>
      <c r="AG11" s="48">
        <v>0</v>
      </c>
      <c r="AH11" s="48">
        <v>0</v>
      </c>
      <c r="AI11" s="48">
        <v>0</v>
      </c>
      <c r="AJ11" s="48">
        <v>0</v>
      </c>
      <c r="AK11" s="48">
        <v>0</v>
      </c>
      <c r="AL11" s="48">
        <v>0</v>
      </c>
      <c r="AM11" s="48">
        <v>0</v>
      </c>
      <c r="AN11" s="48">
        <v>0</v>
      </c>
      <c r="AO11" s="48">
        <v>0</v>
      </c>
      <c r="AP11" s="48">
        <v>0</v>
      </c>
      <c r="AQ11" s="48">
        <v>0</v>
      </c>
      <c r="AR11" s="48">
        <v>0</v>
      </c>
      <c r="AS11" s="48">
        <v>0</v>
      </c>
      <c r="AT11" s="48">
        <v>0</v>
      </c>
      <c r="AU11" s="48">
        <v>0</v>
      </c>
      <c r="AV11" s="42"/>
      <c r="AW11" s="50">
        <f t="shared" si="7"/>
        <v>0</v>
      </c>
      <c r="AX11" s="44"/>
      <c r="AY11" s="44"/>
      <c r="AZ11" s="44"/>
      <c r="BA11" s="44"/>
      <c r="BB11" s="44"/>
      <c r="BC11" s="44"/>
      <c r="BD11" s="44"/>
      <c r="BE11" s="44"/>
      <c r="BF11" s="44"/>
      <c r="BG11" s="45"/>
      <c r="BH11" s="52">
        <f t="shared" si="8"/>
        <v>0</v>
      </c>
    </row>
    <row r="12" spans="1:60" ht="20.100000000000001" customHeight="1">
      <c r="A12" s="694"/>
      <c r="B12" s="699" t="s">
        <v>136</v>
      </c>
      <c r="C12" s="672" t="s">
        <v>35</v>
      </c>
      <c r="D12" s="10" t="s">
        <v>67</v>
      </c>
      <c r="E12" s="40">
        <v>4</v>
      </c>
      <c r="F12" s="41">
        <v>4</v>
      </c>
      <c r="G12" s="41">
        <v>4</v>
      </c>
      <c r="H12" s="41">
        <v>4</v>
      </c>
      <c r="I12" s="41">
        <v>4</v>
      </c>
      <c r="J12" s="41">
        <v>4</v>
      </c>
      <c r="K12" s="41">
        <v>4</v>
      </c>
      <c r="L12" s="41">
        <v>4</v>
      </c>
      <c r="M12" s="41">
        <v>4</v>
      </c>
      <c r="N12" s="41">
        <v>4</v>
      </c>
      <c r="O12" s="41">
        <v>4</v>
      </c>
      <c r="P12" s="41">
        <v>4</v>
      </c>
      <c r="Q12" s="41">
        <v>4</v>
      </c>
      <c r="R12" s="41">
        <v>4</v>
      </c>
      <c r="S12" s="41">
        <v>2</v>
      </c>
      <c r="T12" s="41">
        <v>3</v>
      </c>
      <c r="U12" s="42" t="s">
        <v>224</v>
      </c>
      <c r="V12" s="43">
        <f t="shared" si="6"/>
        <v>61</v>
      </c>
      <c r="W12" s="44"/>
      <c r="X12" s="44"/>
      <c r="Y12" s="41">
        <v>2</v>
      </c>
      <c r="Z12" s="41">
        <v>2</v>
      </c>
      <c r="AA12" s="41">
        <v>2</v>
      </c>
      <c r="AB12" s="41">
        <v>4</v>
      </c>
      <c r="AC12" s="41">
        <v>2</v>
      </c>
      <c r="AD12" s="41">
        <v>2</v>
      </c>
      <c r="AE12" s="41">
        <v>2</v>
      </c>
      <c r="AF12" s="41">
        <v>4</v>
      </c>
      <c r="AG12" s="41">
        <v>2</v>
      </c>
      <c r="AH12" s="41">
        <v>2</v>
      </c>
      <c r="AI12" s="41">
        <v>2</v>
      </c>
      <c r="AJ12" s="41">
        <v>4</v>
      </c>
      <c r="AK12" s="41">
        <v>2</v>
      </c>
      <c r="AL12" s="41">
        <v>2</v>
      </c>
      <c r="AM12" s="41">
        <v>2</v>
      </c>
      <c r="AN12" s="41">
        <v>4</v>
      </c>
      <c r="AO12" s="41">
        <v>2</v>
      </c>
      <c r="AP12" s="41">
        <v>2</v>
      </c>
      <c r="AQ12" s="41">
        <v>2</v>
      </c>
      <c r="AR12" s="41">
        <v>4</v>
      </c>
      <c r="AS12" s="41">
        <v>2</v>
      </c>
      <c r="AT12" s="41">
        <v>2</v>
      </c>
      <c r="AU12" s="41">
        <v>2</v>
      </c>
      <c r="AV12" s="42" t="s">
        <v>36</v>
      </c>
      <c r="AW12" s="43">
        <f t="shared" si="7"/>
        <v>56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5"/>
      <c r="BH12" s="46">
        <f t="shared" si="8"/>
        <v>117</v>
      </c>
    </row>
    <row r="13" spans="1:60" ht="20.100000000000001" customHeight="1">
      <c r="A13" s="694"/>
      <c r="B13" s="697"/>
      <c r="C13" s="673"/>
      <c r="D13" s="13" t="s">
        <v>68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53"/>
      <c r="V13" s="50">
        <f t="shared" si="6"/>
        <v>0</v>
      </c>
      <c r="W13" s="54"/>
      <c r="X13" s="54"/>
      <c r="Y13" s="48">
        <v>0</v>
      </c>
      <c r="Z13" s="48">
        <v>0</v>
      </c>
      <c r="AA13" s="48">
        <v>0</v>
      </c>
      <c r="AB13" s="48">
        <v>0</v>
      </c>
      <c r="AC13" s="48">
        <v>0</v>
      </c>
      <c r="AD13" s="48">
        <v>0</v>
      </c>
      <c r="AE13" s="48">
        <v>0</v>
      </c>
      <c r="AF13" s="48">
        <v>0</v>
      </c>
      <c r="AG13" s="48">
        <v>0</v>
      </c>
      <c r="AH13" s="48">
        <v>0</v>
      </c>
      <c r="AI13" s="48">
        <v>0</v>
      </c>
      <c r="AJ13" s="48">
        <v>0</v>
      </c>
      <c r="AK13" s="48">
        <v>0</v>
      </c>
      <c r="AL13" s="48">
        <v>0</v>
      </c>
      <c r="AM13" s="48">
        <v>0</v>
      </c>
      <c r="AN13" s="48">
        <v>0</v>
      </c>
      <c r="AO13" s="48">
        <v>0</v>
      </c>
      <c r="AP13" s="48">
        <v>0</v>
      </c>
      <c r="AQ13" s="48">
        <v>0</v>
      </c>
      <c r="AR13" s="48">
        <v>0</v>
      </c>
      <c r="AS13" s="48">
        <v>0</v>
      </c>
      <c r="AT13" s="48">
        <v>0</v>
      </c>
      <c r="AU13" s="48">
        <v>0</v>
      </c>
      <c r="AV13" s="42"/>
      <c r="AW13" s="50">
        <f t="shared" si="7"/>
        <v>0</v>
      </c>
      <c r="AX13" s="44"/>
      <c r="AY13" s="44"/>
      <c r="AZ13" s="44"/>
      <c r="BA13" s="44"/>
      <c r="BB13" s="44"/>
      <c r="BC13" s="44"/>
      <c r="BD13" s="44"/>
      <c r="BE13" s="44"/>
      <c r="BF13" s="44"/>
      <c r="BG13" s="45"/>
      <c r="BH13" s="52">
        <f t="shared" si="8"/>
        <v>0</v>
      </c>
    </row>
    <row r="14" spans="1:60" ht="20.100000000000001" customHeight="1">
      <c r="A14" s="694"/>
      <c r="B14" s="699" t="s">
        <v>137</v>
      </c>
      <c r="C14" s="672" t="s">
        <v>5</v>
      </c>
      <c r="D14" s="10" t="s">
        <v>67</v>
      </c>
      <c r="E14" s="40">
        <v>4</v>
      </c>
      <c r="F14" s="41">
        <v>2</v>
      </c>
      <c r="G14" s="41">
        <v>4</v>
      </c>
      <c r="H14" s="41">
        <v>2</v>
      </c>
      <c r="I14" s="41">
        <v>4</v>
      </c>
      <c r="J14" s="41">
        <v>2</v>
      </c>
      <c r="K14" s="41">
        <v>4</v>
      </c>
      <c r="L14" s="41">
        <v>2</v>
      </c>
      <c r="M14" s="41">
        <v>4</v>
      </c>
      <c r="N14" s="41">
        <v>2</v>
      </c>
      <c r="O14" s="41">
        <v>4</v>
      </c>
      <c r="P14" s="41">
        <v>2</v>
      </c>
      <c r="Q14" s="41">
        <v>4</v>
      </c>
      <c r="R14" s="41">
        <v>2</v>
      </c>
      <c r="S14" s="41">
        <v>4</v>
      </c>
      <c r="T14" s="41">
        <v>1</v>
      </c>
      <c r="U14" s="42" t="s">
        <v>226</v>
      </c>
      <c r="V14" s="43">
        <f t="shared" si="6"/>
        <v>47</v>
      </c>
      <c r="W14" s="44"/>
      <c r="X14" s="44"/>
      <c r="Y14" s="41">
        <v>4</v>
      </c>
      <c r="Z14" s="41">
        <v>2</v>
      </c>
      <c r="AA14" s="41">
        <v>4</v>
      </c>
      <c r="AB14" s="41">
        <v>2</v>
      </c>
      <c r="AC14" s="41">
        <v>4</v>
      </c>
      <c r="AD14" s="41">
        <v>2</v>
      </c>
      <c r="AE14" s="41">
        <v>4</v>
      </c>
      <c r="AF14" s="41">
        <v>2</v>
      </c>
      <c r="AG14" s="41">
        <v>4</v>
      </c>
      <c r="AH14" s="41">
        <v>2</v>
      </c>
      <c r="AI14" s="41">
        <v>4</v>
      </c>
      <c r="AJ14" s="41">
        <v>2</v>
      </c>
      <c r="AK14" s="41">
        <v>4</v>
      </c>
      <c r="AL14" s="41">
        <v>2</v>
      </c>
      <c r="AM14" s="41">
        <v>4</v>
      </c>
      <c r="AN14" s="41">
        <v>2</v>
      </c>
      <c r="AO14" s="41">
        <v>4</v>
      </c>
      <c r="AP14" s="41">
        <v>2</v>
      </c>
      <c r="AQ14" s="41">
        <v>4</v>
      </c>
      <c r="AR14" s="41">
        <v>2</v>
      </c>
      <c r="AS14" s="41">
        <v>4</v>
      </c>
      <c r="AT14" s="41">
        <v>2</v>
      </c>
      <c r="AU14" s="41">
        <v>4</v>
      </c>
      <c r="AV14" s="42" t="s">
        <v>223</v>
      </c>
      <c r="AW14" s="43">
        <f t="shared" si="7"/>
        <v>70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5"/>
      <c r="BH14" s="46">
        <f t="shared" si="8"/>
        <v>117</v>
      </c>
    </row>
    <row r="15" spans="1:60" ht="20.100000000000001" customHeight="1">
      <c r="A15" s="694"/>
      <c r="B15" s="697"/>
      <c r="C15" s="673"/>
      <c r="D15" s="13" t="s">
        <v>68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9"/>
      <c r="V15" s="50">
        <f t="shared" si="6"/>
        <v>0</v>
      </c>
      <c r="W15" s="51"/>
      <c r="X15" s="51"/>
      <c r="Y15" s="48">
        <v>0</v>
      </c>
      <c r="Z15" s="48">
        <v>0</v>
      </c>
      <c r="AA15" s="48">
        <v>0</v>
      </c>
      <c r="AB15" s="48">
        <v>0</v>
      </c>
      <c r="AC15" s="48">
        <v>0</v>
      </c>
      <c r="AD15" s="48">
        <v>0</v>
      </c>
      <c r="AE15" s="48">
        <v>0</v>
      </c>
      <c r="AF15" s="48">
        <v>0</v>
      </c>
      <c r="AG15" s="48">
        <v>0</v>
      </c>
      <c r="AH15" s="48">
        <v>0</v>
      </c>
      <c r="AI15" s="48">
        <v>0</v>
      </c>
      <c r="AJ15" s="48">
        <v>0</v>
      </c>
      <c r="AK15" s="48">
        <v>0</v>
      </c>
      <c r="AL15" s="48">
        <v>0</v>
      </c>
      <c r="AM15" s="48">
        <v>0</v>
      </c>
      <c r="AN15" s="48">
        <v>0</v>
      </c>
      <c r="AO15" s="48">
        <v>0</v>
      </c>
      <c r="AP15" s="48">
        <v>0</v>
      </c>
      <c r="AQ15" s="48">
        <v>0</v>
      </c>
      <c r="AR15" s="48">
        <v>0</v>
      </c>
      <c r="AS15" s="48">
        <v>0</v>
      </c>
      <c r="AT15" s="48">
        <v>0</v>
      </c>
      <c r="AU15" s="48">
        <v>0</v>
      </c>
      <c r="AV15" s="42"/>
      <c r="AW15" s="50">
        <f t="shared" si="7"/>
        <v>0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5"/>
      <c r="BH15" s="52">
        <f t="shared" si="8"/>
        <v>0</v>
      </c>
    </row>
    <row r="16" spans="1:60" ht="20.100000000000001" customHeight="1">
      <c r="A16" s="694"/>
      <c r="B16" s="699" t="s">
        <v>143</v>
      </c>
      <c r="C16" s="672" t="s">
        <v>3</v>
      </c>
      <c r="D16" s="10" t="s">
        <v>67</v>
      </c>
      <c r="E16" s="40">
        <v>2</v>
      </c>
      <c r="F16" s="41">
        <v>4</v>
      </c>
      <c r="G16" s="41">
        <v>2</v>
      </c>
      <c r="H16" s="41">
        <v>4</v>
      </c>
      <c r="I16" s="41">
        <v>2</v>
      </c>
      <c r="J16" s="41">
        <v>4</v>
      </c>
      <c r="K16" s="41">
        <v>2</v>
      </c>
      <c r="L16" s="41">
        <v>2</v>
      </c>
      <c r="M16" s="41">
        <v>2</v>
      </c>
      <c r="N16" s="41">
        <v>4</v>
      </c>
      <c r="O16" s="41">
        <v>2</v>
      </c>
      <c r="P16" s="41">
        <v>4</v>
      </c>
      <c r="Q16" s="41">
        <v>2</v>
      </c>
      <c r="R16" s="41">
        <v>4</v>
      </c>
      <c r="S16" s="41">
        <v>2</v>
      </c>
      <c r="T16" s="41">
        <v>1</v>
      </c>
      <c r="U16" s="42" t="s">
        <v>226</v>
      </c>
      <c r="V16" s="43">
        <f t="shared" si="6"/>
        <v>43</v>
      </c>
      <c r="W16" s="44"/>
      <c r="X16" s="44"/>
      <c r="Y16" s="41">
        <v>2</v>
      </c>
      <c r="Z16" s="41">
        <v>2</v>
      </c>
      <c r="AA16" s="41">
        <v>4</v>
      </c>
      <c r="AB16" s="41">
        <v>4</v>
      </c>
      <c r="AC16" s="41">
        <v>4</v>
      </c>
      <c r="AD16" s="41">
        <v>4</v>
      </c>
      <c r="AE16" s="41">
        <v>4</v>
      </c>
      <c r="AF16" s="41">
        <v>2</v>
      </c>
      <c r="AG16" s="41">
        <v>4</v>
      </c>
      <c r="AH16" s="41">
        <v>2</v>
      </c>
      <c r="AI16" s="41">
        <v>4</v>
      </c>
      <c r="AJ16" s="41">
        <v>4</v>
      </c>
      <c r="AK16" s="41">
        <v>4</v>
      </c>
      <c r="AL16" s="41">
        <v>2</v>
      </c>
      <c r="AM16" s="41">
        <v>4</v>
      </c>
      <c r="AN16" s="41">
        <v>2</v>
      </c>
      <c r="AO16" s="41">
        <v>4</v>
      </c>
      <c r="AP16" s="41">
        <v>2</v>
      </c>
      <c r="AQ16" s="41">
        <v>4</v>
      </c>
      <c r="AR16" s="41">
        <v>2</v>
      </c>
      <c r="AS16" s="41">
        <v>4</v>
      </c>
      <c r="AT16" s="41">
        <v>2</v>
      </c>
      <c r="AU16" s="41">
        <v>4</v>
      </c>
      <c r="AV16" s="42" t="s">
        <v>36</v>
      </c>
      <c r="AW16" s="43">
        <f t="shared" si="7"/>
        <v>74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5"/>
      <c r="BH16" s="46">
        <f t="shared" si="8"/>
        <v>117</v>
      </c>
    </row>
    <row r="17" spans="1:60" ht="20.100000000000001" customHeight="1">
      <c r="A17" s="694"/>
      <c r="B17" s="697"/>
      <c r="C17" s="673"/>
      <c r="D17" s="13" t="s">
        <v>68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9"/>
      <c r="V17" s="50">
        <f t="shared" si="6"/>
        <v>0</v>
      </c>
      <c r="W17" s="51"/>
      <c r="X17" s="51"/>
      <c r="Y17" s="48">
        <v>0</v>
      </c>
      <c r="Z17" s="48">
        <v>0</v>
      </c>
      <c r="AA17" s="48">
        <v>0</v>
      </c>
      <c r="AB17" s="48">
        <v>0</v>
      </c>
      <c r="AC17" s="48">
        <v>0</v>
      </c>
      <c r="AD17" s="48">
        <v>0</v>
      </c>
      <c r="AE17" s="48">
        <v>0</v>
      </c>
      <c r="AF17" s="48">
        <v>0</v>
      </c>
      <c r="AG17" s="48">
        <v>0</v>
      </c>
      <c r="AH17" s="48">
        <v>0</v>
      </c>
      <c r="AI17" s="48">
        <v>0</v>
      </c>
      <c r="AJ17" s="48">
        <v>0</v>
      </c>
      <c r="AK17" s="48">
        <v>0</v>
      </c>
      <c r="AL17" s="48">
        <v>0</v>
      </c>
      <c r="AM17" s="48">
        <v>0</v>
      </c>
      <c r="AN17" s="48">
        <v>0</v>
      </c>
      <c r="AO17" s="48">
        <v>0</v>
      </c>
      <c r="AP17" s="48">
        <v>0</v>
      </c>
      <c r="AQ17" s="48">
        <v>0</v>
      </c>
      <c r="AR17" s="48">
        <v>0</v>
      </c>
      <c r="AS17" s="48">
        <v>0</v>
      </c>
      <c r="AT17" s="48">
        <v>0</v>
      </c>
      <c r="AU17" s="48">
        <v>0</v>
      </c>
      <c r="AV17" s="42"/>
      <c r="AW17" s="50">
        <f t="shared" si="7"/>
        <v>0</v>
      </c>
      <c r="AX17" s="44"/>
      <c r="AY17" s="44"/>
      <c r="AZ17" s="44"/>
      <c r="BA17" s="44"/>
      <c r="BB17" s="44"/>
      <c r="BC17" s="44"/>
      <c r="BD17" s="44"/>
      <c r="BE17" s="44"/>
      <c r="BF17" s="44"/>
      <c r="BG17" s="45"/>
      <c r="BH17" s="52">
        <f t="shared" si="8"/>
        <v>0</v>
      </c>
    </row>
    <row r="18" spans="1:60" ht="20.100000000000001" customHeight="1">
      <c r="A18" s="694"/>
      <c r="B18" s="699" t="s">
        <v>138</v>
      </c>
      <c r="C18" s="672" t="s">
        <v>7</v>
      </c>
      <c r="D18" s="10" t="s">
        <v>67</v>
      </c>
      <c r="E18" s="40">
        <v>4</v>
      </c>
      <c r="F18" s="40">
        <v>2</v>
      </c>
      <c r="G18" s="40">
        <v>4</v>
      </c>
      <c r="H18" s="40">
        <v>2</v>
      </c>
      <c r="I18" s="40">
        <v>4</v>
      </c>
      <c r="J18" s="40">
        <v>2</v>
      </c>
      <c r="K18" s="40">
        <v>4</v>
      </c>
      <c r="L18" s="40">
        <v>2</v>
      </c>
      <c r="M18" s="40">
        <v>4</v>
      </c>
      <c r="N18" s="40">
        <v>2</v>
      </c>
      <c r="O18" s="40">
        <v>4</v>
      </c>
      <c r="P18" s="40">
        <v>2</v>
      </c>
      <c r="Q18" s="40">
        <v>4</v>
      </c>
      <c r="R18" s="40">
        <v>2</v>
      </c>
      <c r="S18" s="40">
        <v>4</v>
      </c>
      <c r="T18" s="40">
        <v>2</v>
      </c>
      <c r="U18" s="42" t="s">
        <v>225</v>
      </c>
      <c r="V18" s="43">
        <f t="shared" si="6"/>
        <v>48</v>
      </c>
      <c r="W18" s="44"/>
      <c r="X18" s="44"/>
      <c r="Y18" s="41">
        <v>4</v>
      </c>
      <c r="Z18" s="41">
        <v>2</v>
      </c>
      <c r="AA18" s="41">
        <v>2</v>
      </c>
      <c r="AB18" s="41">
        <v>2</v>
      </c>
      <c r="AC18" s="41">
        <v>4</v>
      </c>
      <c r="AD18" s="41">
        <v>2</v>
      </c>
      <c r="AE18" s="41">
        <v>4</v>
      </c>
      <c r="AF18" s="41">
        <v>2</v>
      </c>
      <c r="AG18" s="41">
        <v>4</v>
      </c>
      <c r="AH18" s="41">
        <v>4</v>
      </c>
      <c r="AI18" s="41">
        <v>4</v>
      </c>
      <c r="AJ18" s="41">
        <v>2</v>
      </c>
      <c r="AK18" s="41">
        <v>4</v>
      </c>
      <c r="AL18" s="41">
        <v>2</v>
      </c>
      <c r="AM18" s="41">
        <v>4</v>
      </c>
      <c r="AN18" s="41">
        <v>2</v>
      </c>
      <c r="AO18" s="41">
        <v>4</v>
      </c>
      <c r="AP18" s="41">
        <v>2</v>
      </c>
      <c r="AQ18" s="41">
        <v>4</v>
      </c>
      <c r="AR18" s="41">
        <v>2</v>
      </c>
      <c r="AS18" s="41">
        <v>4</v>
      </c>
      <c r="AT18" s="41">
        <v>2</v>
      </c>
      <c r="AU18" s="41">
        <v>3</v>
      </c>
      <c r="AV18" s="42" t="s">
        <v>36</v>
      </c>
      <c r="AW18" s="43">
        <f t="shared" si="7"/>
        <v>69</v>
      </c>
      <c r="AX18" s="44"/>
      <c r="AY18" s="44"/>
      <c r="AZ18" s="44"/>
      <c r="BA18" s="44"/>
      <c r="BB18" s="44"/>
      <c r="BC18" s="44"/>
      <c r="BD18" s="44"/>
      <c r="BE18" s="44"/>
      <c r="BF18" s="44"/>
      <c r="BG18" s="45"/>
      <c r="BH18" s="46">
        <f t="shared" si="8"/>
        <v>117</v>
      </c>
    </row>
    <row r="19" spans="1:60" ht="20.100000000000001" customHeight="1">
      <c r="A19" s="694"/>
      <c r="B19" s="697"/>
      <c r="C19" s="673"/>
      <c r="D19" s="13" t="s">
        <v>68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9"/>
      <c r="V19" s="50">
        <f t="shared" si="6"/>
        <v>0</v>
      </c>
      <c r="W19" s="51"/>
      <c r="X19" s="51"/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0</v>
      </c>
      <c r="AL19" s="48">
        <v>0</v>
      </c>
      <c r="AM19" s="48">
        <v>0</v>
      </c>
      <c r="AN19" s="48">
        <v>0</v>
      </c>
      <c r="AO19" s="48">
        <v>0</v>
      </c>
      <c r="AP19" s="48">
        <v>0</v>
      </c>
      <c r="AQ19" s="48">
        <v>0</v>
      </c>
      <c r="AR19" s="48">
        <v>0</v>
      </c>
      <c r="AS19" s="48">
        <v>0</v>
      </c>
      <c r="AT19" s="48">
        <v>0</v>
      </c>
      <c r="AU19" s="48">
        <v>0</v>
      </c>
      <c r="AV19" s="42"/>
      <c r="AW19" s="50">
        <f t="shared" si="7"/>
        <v>0</v>
      </c>
      <c r="AX19" s="44"/>
      <c r="AY19" s="44"/>
      <c r="AZ19" s="44"/>
      <c r="BA19" s="44"/>
      <c r="BB19" s="44"/>
      <c r="BC19" s="44"/>
      <c r="BD19" s="44"/>
      <c r="BE19" s="44"/>
      <c r="BF19" s="44"/>
      <c r="BG19" s="45"/>
      <c r="BH19" s="52">
        <f t="shared" si="8"/>
        <v>0</v>
      </c>
    </row>
    <row r="20" spans="1:60" ht="20.100000000000001" customHeight="1">
      <c r="A20" s="694"/>
      <c r="B20" s="699" t="s">
        <v>139</v>
      </c>
      <c r="C20" s="672" t="s">
        <v>99</v>
      </c>
      <c r="D20" s="10" t="s">
        <v>67</v>
      </c>
      <c r="E20" s="40">
        <v>2</v>
      </c>
      <c r="F20" s="40">
        <v>2</v>
      </c>
      <c r="G20" s="40">
        <v>2</v>
      </c>
      <c r="H20" s="40">
        <v>2</v>
      </c>
      <c r="I20" s="40">
        <v>2</v>
      </c>
      <c r="J20" s="40">
        <v>2</v>
      </c>
      <c r="K20" s="40">
        <v>2</v>
      </c>
      <c r="L20" s="40">
        <v>2</v>
      </c>
      <c r="M20" s="40">
        <v>2</v>
      </c>
      <c r="N20" s="40">
        <v>2</v>
      </c>
      <c r="O20" s="40">
        <v>2</v>
      </c>
      <c r="P20" s="40">
        <v>2</v>
      </c>
      <c r="Q20" s="40">
        <v>4</v>
      </c>
      <c r="R20" s="40">
        <v>2</v>
      </c>
      <c r="S20" s="40">
        <v>2</v>
      </c>
      <c r="T20" s="40">
        <v>2</v>
      </c>
      <c r="U20" s="42" t="s">
        <v>224</v>
      </c>
      <c r="V20" s="43">
        <f t="shared" si="6"/>
        <v>34</v>
      </c>
      <c r="W20" s="44"/>
      <c r="X20" s="44"/>
      <c r="Y20" s="41">
        <v>2</v>
      </c>
      <c r="Z20" s="41">
        <v>2</v>
      </c>
      <c r="AA20" s="41">
        <v>2</v>
      </c>
      <c r="AB20" s="41">
        <v>2</v>
      </c>
      <c r="AC20" s="41">
        <v>0</v>
      </c>
      <c r="AD20" s="41">
        <v>2</v>
      </c>
      <c r="AE20" s="41">
        <v>2</v>
      </c>
      <c r="AF20" s="41">
        <v>2</v>
      </c>
      <c r="AG20" s="41">
        <v>0</v>
      </c>
      <c r="AH20" s="41">
        <v>2</v>
      </c>
      <c r="AI20" s="41">
        <v>2</v>
      </c>
      <c r="AJ20" s="41">
        <v>2</v>
      </c>
      <c r="AK20" s="41">
        <v>0</v>
      </c>
      <c r="AL20" s="41">
        <v>2</v>
      </c>
      <c r="AM20" s="41">
        <v>2</v>
      </c>
      <c r="AN20" s="41">
        <v>2</v>
      </c>
      <c r="AO20" s="41">
        <v>0</v>
      </c>
      <c r="AP20" s="41">
        <v>2</v>
      </c>
      <c r="AQ20" s="41">
        <v>0</v>
      </c>
      <c r="AR20" s="41">
        <v>2</v>
      </c>
      <c r="AS20" s="41">
        <v>2</v>
      </c>
      <c r="AT20" s="41">
        <v>2</v>
      </c>
      <c r="AU20" s="41">
        <v>2</v>
      </c>
      <c r="AV20" s="42" t="s">
        <v>36</v>
      </c>
      <c r="AW20" s="43">
        <f t="shared" si="7"/>
        <v>36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5"/>
      <c r="BH20" s="46">
        <f t="shared" si="8"/>
        <v>70</v>
      </c>
    </row>
    <row r="21" spans="1:60" ht="20.100000000000001" customHeight="1">
      <c r="A21" s="694"/>
      <c r="B21" s="697"/>
      <c r="C21" s="673"/>
      <c r="D21" s="13" t="s">
        <v>68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9"/>
      <c r="V21" s="50">
        <f t="shared" si="6"/>
        <v>0</v>
      </c>
      <c r="W21" s="51"/>
      <c r="X21" s="51"/>
      <c r="Y21" s="48">
        <v>0</v>
      </c>
      <c r="Z21" s="48">
        <v>0</v>
      </c>
      <c r="AA21" s="48">
        <v>0</v>
      </c>
      <c r="AB21" s="48">
        <v>0</v>
      </c>
      <c r="AC21" s="48">
        <v>0</v>
      </c>
      <c r="AD21" s="48">
        <v>0</v>
      </c>
      <c r="AE21" s="48">
        <v>0</v>
      </c>
      <c r="AF21" s="48">
        <v>0</v>
      </c>
      <c r="AG21" s="48">
        <v>0</v>
      </c>
      <c r="AH21" s="48">
        <v>0</v>
      </c>
      <c r="AI21" s="48">
        <v>0</v>
      </c>
      <c r="AJ21" s="48">
        <v>0</v>
      </c>
      <c r="AK21" s="48">
        <v>0</v>
      </c>
      <c r="AL21" s="48">
        <v>0</v>
      </c>
      <c r="AM21" s="48">
        <v>0</v>
      </c>
      <c r="AN21" s="48">
        <v>0</v>
      </c>
      <c r="AO21" s="48">
        <v>0</v>
      </c>
      <c r="AP21" s="48">
        <v>0</v>
      </c>
      <c r="AQ21" s="48">
        <v>0</v>
      </c>
      <c r="AR21" s="48">
        <v>0</v>
      </c>
      <c r="AS21" s="48">
        <v>0</v>
      </c>
      <c r="AT21" s="48">
        <v>0</v>
      </c>
      <c r="AU21" s="48">
        <v>0</v>
      </c>
      <c r="AV21" s="42"/>
      <c r="AW21" s="50">
        <f t="shared" si="7"/>
        <v>0</v>
      </c>
      <c r="AX21" s="44"/>
      <c r="AY21" s="44"/>
      <c r="AZ21" s="44"/>
      <c r="BA21" s="44"/>
      <c r="BB21" s="44"/>
      <c r="BC21" s="44"/>
      <c r="BD21" s="44"/>
      <c r="BE21" s="44"/>
      <c r="BF21" s="44"/>
      <c r="BG21" s="45"/>
      <c r="BH21" s="52">
        <f t="shared" si="8"/>
        <v>0</v>
      </c>
    </row>
    <row r="22" spans="1:60" ht="20.100000000000001" customHeight="1">
      <c r="A22" s="694"/>
      <c r="B22" s="702" t="s">
        <v>140</v>
      </c>
      <c r="C22" s="700" t="s">
        <v>116</v>
      </c>
      <c r="D22" s="10" t="s">
        <v>67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9"/>
      <c r="V22" s="50"/>
      <c r="W22" s="51"/>
      <c r="X22" s="51"/>
      <c r="Y22" s="41">
        <v>2</v>
      </c>
      <c r="Z22" s="41">
        <v>2</v>
      </c>
      <c r="AA22" s="41">
        <v>2</v>
      </c>
      <c r="AB22" s="41">
        <v>2</v>
      </c>
      <c r="AC22" s="41">
        <v>2</v>
      </c>
      <c r="AD22" s="41">
        <v>0</v>
      </c>
      <c r="AE22" s="41">
        <v>2</v>
      </c>
      <c r="AF22" s="41">
        <v>2</v>
      </c>
      <c r="AG22" s="41">
        <v>2</v>
      </c>
      <c r="AH22" s="41">
        <v>0</v>
      </c>
      <c r="AI22" s="41">
        <v>2</v>
      </c>
      <c r="AJ22" s="41">
        <v>2</v>
      </c>
      <c r="AK22" s="41">
        <v>2</v>
      </c>
      <c r="AL22" s="41">
        <v>0</v>
      </c>
      <c r="AM22" s="41">
        <v>2</v>
      </c>
      <c r="AN22" s="41">
        <v>2</v>
      </c>
      <c r="AO22" s="41">
        <v>2</v>
      </c>
      <c r="AP22" s="41">
        <v>0</v>
      </c>
      <c r="AQ22" s="41">
        <v>2</v>
      </c>
      <c r="AR22" s="41">
        <v>0</v>
      </c>
      <c r="AS22" s="41">
        <v>2</v>
      </c>
      <c r="AT22" s="41">
        <v>2</v>
      </c>
      <c r="AU22" s="41">
        <v>2</v>
      </c>
      <c r="AV22" s="42" t="s">
        <v>36</v>
      </c>
      <c r="AW22" s="275">
        <f>SUM(Y22:AU22)</f>
        <v>36</v>
      </c>
      <c r="AX22" s="44"/>
      <c r="AY22" s="44"/>
      <c r="AZ22" s="44"/>
      <c r="BA22" s="44"/>
      <c r="BB22" s="44"/>
      <c r="BC22" s="44"/>
      <c r="BD22" s="44"/>
      <c r="BE22" s="44"/>
      <c r="BF22" s="44"/>
      <c r="BG22" s="45"/>
      <c r="BH22" s="52">
        <f>SUM(V22,AW22)</f>
        <v>36</v>
      </c>
    </row>
    <row r="23" spans="1:60" ht="20.100000000000001" customHeight="1">
      <c r="A23" s="694"/>
      <c r="B23" s="703"/>
      <c r="C23" s="701"/>
      <c r="D23" s="13" t="s">
        <v>68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9"/>
      <c r="V23" s="50"/>
      <c r="W23" s="51"/>
      <c r="X23" s="51"/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  <c r="AJ23" s="48">
        <v>0</v>
      </c>
      <c r="AK23" s="48">
        <v>0</v>
      </c>
      <c r="AL23" s="48">
        <v>0</v>
      </c>
      <c r="AM23" s="48">
        <v>0</v>
      </c>
      <c r="AN23" s="48">
        <v>0</v>
      </c>
      <c r="AO23" s="48">
        <v>0</v>
      </c>
      <c r="AP23" s="48">
        <v>0</v>
      </c>
      <c r="AQ23" s="48">
        <v>0</v>
      </c>
      <c r="AR23" s="48">
        <v>0</v>
      </c>
      <c r="AS23" s="48">
        <v>0</v>
      </c>
      <c r="AT23" s="48">
        <v>0</v>
      </c>
      <c r="AU23" s="48">
        <v>0</v>
      </c>
      <c r="AV23" s="42"/>
      <c r="AW23" s="201">
        <f>SUM(Y23:AU23)</f>
        <v>0</v>
      </c>
      <c r="AX23" s="44"/>
      <c r="AY23" s="44"/>
      <c r="AZ23" s="44"/>
      <c r="BA23" s="44"/>
      <c r="BB23" s="44"/>
      <c r="BC23" s="44"/>
      <c r="BD23" s="44"/>
      <c r="BE23" s="44"/>
      <c r="BF23" s="44"/>
      <c r="BG23" s="45"/>
      <c r="BH23" s="71">
        <f>SUM(V23,AW23)</f>
        <v>0</v>
      </c>
    </row>
    <row r="24" spans="1:60" ht="20.100000000000001" customHeight="1">
      <c r="A24" s="694"/>
      <c r="B24" s="702" t="s">
        <v>144</v>
      </c>
      <c r="C24" s="700" t="s">
        <v>145</v>
      </c>
      <c r="D24" s="10" t="s">
        <v>67</v>
      </c>
      <c r="E24" s="40">
        <v>2</v>
      </c>
      <c r="F24" s="40">
        <v>2</v>
      </c>
      <c r="G24" s="40">
        <v>4</v>
      </c>
      <c r="H24" s="40">
        <v>2</v>
      </c>
      <c r="I24" s="40">
        <v>2</v>
      </c>
      <c r="J24" s="40">
        <v>2</v>
      </c>
      <c r="K24" s="40">
        <v>2</v>
      </c>
      <c r="L24" s="40">
        <v>4</v>
      </c>
      <c r="M24" s="40">
        <v>2</v>
      </c>
      <c r="N24" s="40">
        <v>2</v>
      </c>
      <c r="O24" s="40">
        <v>2</v>
      </c>
      <c r="P24" s="40">
        <v>2</v>
      </c>
      <c r="Q24" s="40">
        <v>2</v>
      </c>
      <c r="R24" s="40">
        <v>4</v>
      </c>
      <c r="S24" s="40">
        <v>2</v>
      </c>
      <c r="T24" s="40">
        <v>2</v>
      </c>
      <c r="U24" s="49" t="s">
        <v>226</v>
      </c>
      <c r="V24" s="43">
        <f>SUM(E24:T24)</f>
        <v>38</v>
      </c>
      <c r="W24" s="51"/>
      <c r="X24" s="51"/>
      <c r="Y24" s="41">
        <v>2</v>
      </c>
      <c r="Z24" s="41">
        <v>2</v>
      </c>
      <c r="AA24" s="41">
        <v>2</v>
      </c>
      <c r="AB24" s="41">
        <v>2</v>
      </c>
      <c r="AC24" s="41">
        <v>2</v>
      </c>
      <c r="AD24" s="41">
        <v>0</v>
      </c>
      <c r="AE24" s="41">
        <v>2</v>
      </c>
      <c r="AF24" s="41">
        <v>2</v>
      </c>
      <c r="AG24" s="41">
        <v>2</v>
      </c>
      <c r="AH24" s="41">
        <v>2</v>
      </c>
      <c r="AI24" s="41">
        <v>2</v>
      </c>
      <c r="AJ24" s="41">
        <v>2</v>
      </c>
      <c r="AK24" s="41">
        <v>2</v>
      </c>
      <c r="AL24" s="41">
        <v>2</v>
      </c>
      <c r="AM24" s="41">
        <v>2</v>
      </c>
      <c r="AN24" s="41">
        <v>2</v>
      </c>
      <c r="AO24" s="41">
        <v>2</v>
      </c>
      <c r="AP24" s="41">
        <v>0</v>
      </c>
      <c r="AQ24" s="41">
        <v>2</v>
      </c>
      <c r="AR24" s="41">
        <v>0</v>
      </c>
      <c r="AS24" s="41">
        <v>2</v>
      </c>
      <c r="AT24" s="41">
        <v>2</v>
      </c>
      <c r="AU24" s="41">
        <v>2</v>
      </c>
      <c r="AV24" s="42" t="s">
        <v>36</v>
      </c>
      <c r="AW24" s="276">
        <f>SUM(Y24:AU24)</f>
        <v>40</v>
      </c>
      <c r="AX24" s="44"/>
      <c r="AY24" s="44"/>
      <c r="AZ24" s="44"/>
      <c r="BA24" s="44"/>
      <c r="BB24" s="44"/>
      <c r="BC24" s="44"/>
      <c r="BD24" s="44"/>
      <c r="BE24" s="44"/>
      <c r="BF24" s="44"/>
      <c r="BG24" s="45"/>
      <c r="BH24" s="71">
        <f>SUM(V24,AW24)</f>
        <v>78</v>
      </c>
    </row>
    <row r="25" spans="1:60" ht="20.100000000000001" customHeight="1">
      <c r="A25" s="694"/>
      <c r="B25" s="703"/>
      <c r="C25" s="701"/>
      <c r="D25" s="13" t="s">
        <v>68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9"/>
      <c r="V25" s="201">
        <f>SUM(E25:T25)</f>
        <v>0</v>
      </c>
      <c r="W25" s="51"/>
      <c r="X25" s="51"/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0</v>
      </c>
      <c r="AF25" s="48">
        <v>0</v>
      </c>
      <c r="AG25" s="48">
        <v>0</v>
      </c>
      <c r="AH25" s="48">
        <v>0</v>
      </c>
      <c r="AI25" s="48">
        <v>0</v>
      </c>
      <c r="AJ25" s="48">
        <v>0</v>
      </c>
      <c r="AK25" s="48">
        <v>0</v>
      </c>
      <c r="AL25" s="48">
        <v>0</v>
      </c>
      <c r="AM25" s="48">
        <v>0</v>
      </c>
      <c r="AN25" s="48">
        <v>0</v>
      </c>
      <c r="AO25" s="48">
        <v>0</v>
      </c>
      <c r="AP25" s="48">
        <v>0</v>
      </c>
      <c r="AQ25" s="48">
        <v>0</v>
      </c>
      <c r="AR25" s="48">
        <v>0</v>
      </c>
      <c r="AS25" s="48">
        <v>0</v>
      </c>
      <c r="AT25" s="48">
        <v>0</v>
      </c>
      <c r="AU25" s="48">
        <v>0</v>
      </c>
      <c r="AV25" s="42"/>
      <c r="AW25" s="201">
        <f>SUM(Z25:AU25)</f>
        <v>0</v>
      </c>
      <c r="AX25" s="44"/>
      <c r="AY25" s="44"/>
      <c r="AZ25" s="44"/>
      <c r="BA25" s="44"/>
      <c r="BB25" s="44"/>
      <c r="BC25" s="44"/>
      <c r="BD25" s="44"/>
      <c r="BE25" s="44"/>
      <c r="BF25" s="44"/>
      <c r="BG25" s="45"/>
      <c r="BH25" s="71">
        <f>SUM(V25,AW25)</f>
        <v>0</v>
      </c>
    </row>
    <row r="26" spans="1:60" ht="20.100000000000001" customHeight="1">
      <c r="A26" s="694"/>
      <c r="B26" s="699" t="s">
        <v>146</v>
      </c>
      <c r="C26" s="672" t="s">
        <v>165</v>
      </c>
      <c r="D26" s="10" t="s">
        <v>67</v>
      </c>
      <c r="E26" s="40">
        <v>2</v>
      </c>
      <c r="F26" s="41">
        <v>0</v>
      </c>
      <c r="G26" s="41">
        <v>2</v>
      </c>
      <c r="H26" s="41">
        <v>2</v>
      </c>
      <c r="I26" s="41">
        <v>2</v>
      </c>
      <c r="J26" s="41">
        <v>2</v>
      </c>
      <c r="K26" s="41">
        <v>2</v>
      </c>
      <c r="L26" s="41">
        <v>0</v>
      </c>
      <c r="M26" s="41">
        <v>2</v>
      </c>
      <c r="N26" s="41">
        <v>2</v>
      </c>
      <c r="O26" s="41">
        <v>2</v>
      </c>
      <c r="P26" s="41">
        <v>2</v>
      </c>
      <c r="Q26" s="41">
        <v>2</v>
      </c>
      <c r="R26" s="41">
        <v>0</v>
      </c>
      <c r="S26" s="41">
        <v>2</v>
      </c>
      <c r="T26" s="41">
        <v>2</v>
      </c>
      <c r="U26" s="42" t="s">
        <v>226</v>
      </c>
      <c r="V26" s="43">
        <f t="shared" si="6"/>
        <v>26</v>
      </c>
      <c r="W26" s="44"/>
      <c r="X26" s="44"/>
      <c r="Y26" s="41">
        <v>2</v>
      </c>
      <c r="Z26" s="41">
        <v>2</v>
      </c>
      <c r="AA26" s="41">
        <v>2</v>
      </c>
      <c r="AB26" s="41">
        <v>4</v>
      </c>
      <c r="AC26" s="41">
        <v>2</v>
      </c>
      <c r="AD26" s="41">
        <v>2</v>
      </c>
      <c r="AE26" s="41">
        <v>2</v>
      </c>
      <c r="AF26" s="41">
        <v>2</v>
      </c>
      <c r="AG26" s="41">
        <v>4</v>
      </c>
      <c r="AH26" s="41">
        <v>2</v>
      </c>
      <c r="AI26" s="41">
        <v>2</v>
      </c>
      <c r="AJ26" s="41">
        <v>2</v>
      </c>
      <c r="AK26" s="41">
        <v>2</v>
      </c>
      <c r="AL26" s="41">
        <v>4</v>
      </c>
      <c r="AM26" s="41">
        <v>2</v>
      </c>
      <c r="AN26" s="41">
        <v>2</v>
      </c>
      <c r="AO26" s="41">
        <v>2</v>
      </c>
      <c r="AP26" s="41">
        <v>2</v>
      </c>
      <c r="AQ26" s="41">
        <v>2</v>
      </c>
      <c r="AR26" s="41">
        <v>2</v>
      </c>
      <c r="AS26" s="41">
        <v>2</v>
      </c>
      <c r="AT26" s="41">
        <v>2</v>
      </c>
      <c r="AU26" s="41">
        <v>2</v>
      </c>
      <c r="AV26" s="42" t="s">
        <v>226</v>
      </c>
      <c r="AW26" s="43">
        <f t="shared" si="7"/>
        <v>52</v>
      </c>
      <c r="AX26" s="44"/>
      <c r="AY26" s="44"/>
      <c r="AZ26" s="44"/>
      <c r="BA26" s="44"/>
      <c r="BB26" s="44"/>
      <c r="BC26" s="44"/>
      <c r="BD26" s="44"/>
      <c r="BE26" s="44"/>
      <c r="BF26" s="44"/>
      <c r="BG26" s="45"/>
      <c r="BH26" s="46">
        <f t="shared" si="8"/>
        <v>78</v>
      </c>
    </row>
    <row r="27" spans="1:60" ht="20.100000000000001" customHeight="1">
      <c r="A27" s="694"/>
      <c r="B27" s="697"/>
      <c r="C27" s="673"/>
      <c r="D27" s="13" t="s">
        <v>68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53"/>
      <c r="V27" s="50">
        <f t="shared" si="6"/>
        <v>0</v>
      </c>
      <c r="W27" s="54"/>
      <c r="X27" s="54"/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0</v>
      </c>
      <c r="AE27" s="48">
        <v>0</v>
      </c>
      <c r="AF27" s="48">
        <v>0</v>
      </c>
      <c r="AG27" s="48">
        <v>0</v>
      </c>
      <c r="AH27" s="48">
        <v>0</v>
      </c>
      <c r="AI27" s="48">
        <v>0</v>
      </c>
      <c r="AJ27" s="48">
        <v>0</v>
      </c>
      <c r="AK27" s="48">
        <v>0</v>
      </c>
      <c r="AL27" s="48">
        <v>0</v>
      </c>
      <c r="AM27" s="48">
        <v>0</v>
      </c>
      <c r="AN27" s="48">
        <v>0</v>
      </c>
      <c r="AO27" s="48">
        <v>0</v>
      </c>
      <c r="AP27" s="48">
        <v>0</v>
      </c>
      <c r="AQ27" s="48">
        <v>0</v>
      </c>
      <c r="AR27" s="48">
        <v>0</v>
      </c>
      <c r="AS27" s="48">
        <v>0</v>
      </c>
      <c r="AT27" s="48">
        <v>0</v>
      </c>
      <c r="AU27" s="48">
        <v>0</v>
      </c>
      <c r="AV27" s="42"/>
      <c r="AW27" s="50">
        <f t="shared" si="7"/>
        <v>0</v>
      </c>
      <c r="AX27" s="44"/>
      <c r="AY27" s="44"/>
      <c r="AZ27" s="44"/>
      <c r="BA27" s="44"/>
      <c r="BB27" s="44"/>
      <c r="BC27" s="44"/>
      <c r="BD27" s="44"/>
      <c r="BE27" s="44"/>
      <c r="BF27" s="44"/>
      <c r="BG27" s="45"/>
      <c r="BH27" s="52">
        <f t="shared" si="8"/>
        <v>0</v>
      </c>
    </row>
    <row r="28" spans="1:60" ht="20.100000000000001" customHeight="1">
      <c r="A28" s="694"/>
      <c r="B28" s="702" t="s">
        <v>149</v>
      </c>
      <c r="C28" s="700" t="s">
        <v>150</v>
      </c>
      <c r="D28" s="10" t="s">
        <v>67</v>
      </c>
      <c r="E28" s="40">
        <v>2</v>
      </c>
      <c r="F28" s="40">
        <v>2</v>
      </c>
      <c r="G28" s="40">
        <v>2</v>
      </c>
      <c r="H28" s="40">
        <v>2</v>
      </c>
      <c r="I28" s="40">
        <v>2</v>
      </c>
      <c r="J28" s="40">
        <v>2</v>
      </c>
      <c r="K28" s="40">
        <v>4</v>
      </c>
      <c r="L28" s="40">
        <v>2</v>
      </c>
      <c r="M28" s="40">
        <v>2</v>
      </c>
      <c r="N28" s="40">
        <v>2</v>
      </c>
      <c r="O28" s="40">
        <v>2</v>
      </c>
      <c r="P28" s="40">
        <v>4</v>
      </c>
      <c r="Q28" s="40">
        <v>2</v>
      </c>
      <c r="R28" s="40">
        <v>2</v>
      </c>
      <c r="S28" s="40">
        <v>2</v>
      </c>
      <c r="T28" s="40">
        <v>2</v>
      </c>
      <c r="U28" s="42" t="s">
        <v>36</v>
      </c>
      <c r="V28" s="275">
        <f>SUM(E28:T28)</f>
        <v>36</v>
      </c>
      <c r="W28" s="54"/>
      <c r="X28" s="54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2"/>
      <c r="AW28" s="50"/>
      <c r="AX28" s="44"/>
      <c r="AY28" s="44"/>
      <c r="AZ28" s="44"/>
      <c r="BA28" s="44"/>
      <c r="BB28" s="44"/>
      <c r="BC28" s="44"/>
      <c r="BD28" s="44"/>
      <c r="BE28" s="44"/>
      <c r="BF28" s="44"/>
      <c r="BG28" s="45"/>
      <c r="BH28" s="52">
        <f>SUM(V28,AW28)</f>
        <v>36</v>
      </c>
    </row>
    <row r="29" spans="1:60" ht="20.100000000000001" customHeight="1" thickBot="1">
      <c r="A29" s="694"/>
      <c r="B29" s="703"/>
      <c r="C29" s="701"/>
      <c r="D29" s="13" t="s">
        <v>68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9"/>
      <c r="V29" s="201">
        <f>SUM(E29:T29)</f>
        <v>0</v>
      </c>
      <c r="W29" s="54"/>
      <c r="X29" s="54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2"/>
      <c r="AW29" s="50"/>
      <c r="AX29" s="44"/>
      <c r="AY29" s="44"/>
      <c r="AZ29" s="44"/>
      <c r="BA29" s="44"/>
      <c r="BB29" s="44"/>
      <c r="BC29" s="44"/>
      <c r="BD29" s="44"/>
      <c r="BE29" s="44"/>
      <c r="BF29" s="44"/>
      <c r="BG29" s="45"/>
      <c r="BH29" s="71">
        <f>SUM(V29,AW29)</f>
        <v>0</v>
      </c>
    </row>
    <row r="30" spans="1:60" ht="20.100000000000001" customHeight="1">
      <c r="A30" s="694"/>
      <c r="B30" s="677" t="s">
        <v>151</v>
      </c>
      <c r="C30" s="679" t="s">
        <v>152</v>
      </c>
      <c r="D30" s="35" t="s">
        <v>67</v>
      </c>
      <c r="E30" s="38">
        <f>SUM(E32,E34,E36)</f>
        <v>12</v>
      </c>
      <c r="F30" s="38">
        <f t="shared" ref="F30:V30" si="9">SUM(F32,F34,F36)</f>
        <v>14</v>
      </c>
      <c r="G30" s="38">
        <f t="shared" si="9"/>
        <v>10</v>
      </c>
      <c r="H30" s="38">
        <f t="shared" si="9"/>
        <v>12</v>
      </c>
      <c r="I30" s="38">
        <f t="shared" si="9"/>
        <v>12</v>
      </c>
      <c r="J30" s="38">
        <f t="shared" si="9"/>
        <v>12</v>
      </c>
      <c r="K30" s="38">
        <f t="shared" si="9"/>
        <v>10</v>
      </c>
      <c r="L30" s="38">
        <f t="shared" si="9"/>
        <v>14</v>
      </c>
      <c r="M30" s="38">
        <f t="shared" si="9"/>
        <v>10</v>
      </c>
      <c r="N30" s="38">
        <f t="shared" si="9"/>
        <v>12</v>
      </c>
      <c r="O30" s="38">
        <f t="shared" si="9"/>
        <v>12</v>
      </c>
      <c r="P30" s="38">
        <f t="shared" si="9"/>
        <v>10</v>
      </c>
      <c r="Q30" s="38">
        <f t="shared" si="9"/>
        <v>10</v>
      </c>
      <c r="R30" s="38">
        <f t="shared" si="9"/>
        <v>12</v>
      </c>
      <c r="S30" s="38">
        <f t="shared" si="9"/>
        <v>14</v>
      </c>
      <c r="T30" s="38">
        <f t="shared" si="9"/>
        <v>17</v>
      </c>
      <c r="U30" s="38"/>
      <c r="V30" s="38">
        <f t="shared" si="9"/>
        <v>193</v>
      </c>
      <c r="W30" s="36"/>
      <c r="X30" s="36"/>
      <c r="Y30" s="38">
        <f>SUM(Y32,Y34,Y36)</f>
        <v>10</v>
      </c>
      <c r="Z30" s="38">
        <f t="shared" ref="Z30:AW30" si="10">SUM(Z32,Z34,Z36)</f>
        <v>14</v>
      </c>
      <c r="AA30" s="38">
        <f t="shared" si="10"/>
        <v>10</v>
      </c>
      <c r="AB30" s="38">
        <f t="shared" si="10"/>
        <v>10</v>
      </c>
      <c r="AC30" s="38">
        <f t="shared" si="10"/>
        <v>10</v>
      </c>
      <c r="AD30" s="38">
        <f t="shared" si="10"/>
        <v>14</v>
      </c>
      <c r="AE30" s="38">
        <f t="shared" si="10"/>
        <v>8</v>
      </c>
      <c r="AF30" s="38">
        <f t="shared" si="10"/>
        <v>12</v>
      </c>
      <c r="AG30" s="38">
        <f t="shared" si="10"/>
        <v>10</v>
      </c>
      <c r="AH30" s="38">
        <f t="shared" si="10"/>
        <v>12</v>
      </c>
      <c r="AI30" s="38">
        <f t="shared" si="10"/>
        <v>10</v>
      </c>
      <c r="AJ30" s="38">
        <f t="shared" si="10"/>
        <v>10</v>
      </c>
      <c r="AK30" s="38">
        <f t="shared" si="10"/>
        <v>10</v>
      </c>
      <c r="AL30" s="38">
        <f t="shared" si="10"/>
        <v>14</v>
      </c>
      <c r="AM30" s="38">
        <f t="shared" si="10"/>
        <v>10</v>
      </c>
      <c r="AN30" s="38">
        <f t="shared" si="10"/>
        <v>12</v>
      </c>
      <c r="AO30" s="38">
        <f t="shared" si="10"/>
        <v>10</v>
      </c>
      <c r="AP30" s="38">
        <f t="shared" si="10"/>
        <v>16</v>
      </c>
      <c r="AQ30" s="38">
        <f t="shared" si="10"/>
        <v>12</v>
      </c>
      <c r="AR30" s="38">
        <f t="shared" si="10"/>
        <v>14</v>
      </c>
      <c r="AS30" s="38">
        <f t="shared" si="10"/>
        <v>10</v>
      </c>
      <c r="AT30" s="38">
        <f t="shared" si="10"/>
        <v>14</v>
      </c>
      <c r="AU30" s="38">
        <f t="shared" si="10"/>
        <v>10</v>
      </c>
      <c r="AV30" s="38"/>
      <c r="AW30" s="38">
        <f t="shared" si="10"/>
        <v>262</v>
      </c>
      <c r="AX30" s="37">
        <f>SUM(AX32,AX34,AX36)</f>
        <v>0</v>
      </c>
      <c r="AY30" s="37">
        <f t="shared" ref="AY30:BG30" si="11">SUM(AY32,AY34,AY36)</f>
        <v>0</v>
      </c>
      <c r="AZ30" s="37">
        <f t="shared" si="11"/>
        <v>0</v>
      </c>
      <c r="BA30" s="37">
        <f t="shared" si="11"/>
        <v>0</v>
      </c>
      <c r="BB30" s="37">
        <f t="shared" si="11"/>
        <v>0</v>
      </c>
      <c r="BC30" s="37">
        <f t="shared" si="11"/>
        <v>0</v>
      </c>
      <c r="BD30" s="37">
        <f t="shared" si="11"/>
        <v>0</v>
      </c>
      <c r="BE30" s="37">
        <f t="shared" si="11"/>
        <v>0</v>
      </c>
      <c r="BF30" s="37">
        <f t="shared" si="11"/>
        <v>0</v>
      </c>
      <c r="BG30" s="37">
        <f t="shared" si="11"/>
        <v>0</v>
      </c>
      <c r="BH30" s="277">
        <f>SUM(V30,AW30)</f>
        <v>455</v>
      </c>
    </row>
    <row r="31" spans="1:60" ht="20.100000000000001" customHeight="1" thickBot="1">
      <c r="A31" s="694"/>
      <c r="B31" s="678"/>
      <c r="C31" s="680"/>
      <c r="D31" s="272" t="s">
        <v>68</v>
      </c>
      <c r="E31" s="274">
        <f>SUM(E33,E35,E37)</f>
        <v>0</v>
      </c>
      <c r="F31" s="274">
        <f t="shared" ref="F31:T31" si="12">SUM(F33,F35,F37)</f>
        <v>0</v>
      </c>
      <c r="G31" s="274">
        <f t="shared" si="12"/>
        <v>0</v>
      </c>
      <c r="H31" s="274">
        <f t="shared" si="12"/>
        <v>0</v>
      </c>
      <c r="I31" s="274">
        <f t="shared" si="12"/>
        <v>0</v>
      </c>
      <c r="J31" s="274">
        <f t="shared" si="12"/>
        <v>0</v>
      </c>
      <c r="K31" s="274">
        <f t="shared" si="12"/>
        <v>0</v>
      </c>
      <c r="L31" s="274">
        <f t="shared" si="12"/>
        <v>0</v>
      </c>
      <c r="M31" s="274">
        <f t="shared" si="12"/>
        <v>0</v>
      </c>
      <c r="N31" s="274">
        <f t="shared" si="12"/>
        <v>0</v>
      </c>
      <c r="O31" s="274">
        <f t="shared" si="12"/>
        <v>0</v>
      </c>
      <c r="P31" s="274">
        <f t="shared" si="12"/>
        <v>0</v>
      </c>
      <c r="Q31" s="274">
        <f t="shared" si="12"/>
        <v>0</v>
      </c>
      <c r="R31" s="274">
        <f t="shared" si="12"/>
        <v>0</v>
      </c>
      <c r="S31" s="274">
        <f t="shared" si="12"/>
        <v>0</v>
      </c>
      <c r="T31" s="274">
        <f t="shared" si="12"/>
        <v>0</v>
      </c>
      <c r="U31" s="106"/>
      <c r="V31" s="279">
        <f>SUM(E31:U31)</f>
        <v>0</v>
      </c>
      <c r="W31" s="106"/>
      <c r="X31" s="106"/>
      <c r="Y31" s="106">
        <f>SUM(Y33,Y35,Y37)</f>
        <v>0</v>
      </c>
      <c r="Z31" s="106">
        <f t="shared" ref="Z31:AW31" si="13">SUM(Z33,Z35,Z37)</f>
        <v>0</v>
      </c>
      <c r="AA31" s="106">
        <f t="shared" si="13"/>
        <v>0</v>
      </c>
      <c r="AB31" s="106">
        <f t="shared" si="13"/>
        <v>0</v>
      </c>
      <c r="AC31" s="106">
        <f t="shared" si="13"/>
        <v>0</v>
      </c>
      <c r="AD31" s="106">
        <f t="shared" si="13"/>
        <v>0</v>
      </c>
      <c r="AE31" s="106">
        <f t="shared" si="13"/>
        <v>0</v>
      </c>
      <c r="AF31" s="106">
        <f t="shared" si="13"/>
        <v>0</v>
      </c>
      <c r="AG31" s="106">
        <f t="shared" si="13"/>
        <v>0</v>
      </c>
      <c r="AH31" s="106">
        <f t="shared" si="13"/>
        <v>0</v>
      </c>
      <c r="AI31" s="106">
        <f t="shared" si="13"/>
        <v>0</v>
      </c>
      <c r="AJ31" s="106">
        <f t="shared" si="13"/>
        <v>0</v>
      </c>
      <c r="AK31" s="106">
        <f t="shared" si="13"/>
        <v>0</v>
      </c>
      <c r="AL31" s="106">
        <f t="shared" si="13"/>
        <v>0</v>
      </c>
      <c r="AM31" s="106">
        <f t="shared" si="13"/>
        <v>0</v>
      </c>
      <c r="AN31" s="106">
        <f t="shared" si="13"/>
        <v>0</v>
      </c>
      <c r="AO31" s="106">
        <f t="shared" si="13"/>
        <v>0</v>
      </c>
      <c r="AP31" s="106">
        <f t="shared" si="13"/>
        <v>0</v>
      </c>
      <c r="AQ31" s="106">
        <f t="shared" si="13"/>
        <v>0</v>
      </c>
      <c r="AR31" s="106">
        <f t="shared" si="13"/>
        <v>0</v>
      </c>
      <c r="AS31" s="106">
        <f t="shared" si="13"/>
        <v>0</v>
      </c>
      <c r="AT31" s="106">
        <f t="shared" si="13"/>
        <v>0</v>
      </c>
      <c r="AU31" s="106">
        <f t="shared" si="13"/>
        <v>0</v>
      </c>
      <c r="AV31" s="106"/>
      <c r="AW31" s="106">
        <f t="shared" si="13"/>
        <v>0</v>
      </c>
      <c r="AX31" s="273">
        <f>SUM(AX33,AX35,AX37)</f>
        <v>0</v>
      </c>
      <c r="AY31" s="273">
        <f t="shared" ref="AY31:BG31" si="14">SUM(AY33,AY35,AY37)</f>
        <v>0</v>
      </c>
      <c r="AZ31" s="273">
        <f t="shared" si="14"/>
        <v>0</v>
      </c>
      <c r="BA31" s="273">
        <f t="shared" si="14"/>
        <v>0</v>
      </c>
      <c r="BB31" s="273">
        <f t="shared" si="14"/>
        <v>0</v>
      </c>
      <c r="BC31" s="273">
        <f t="shared" si="14"/>
        <v>0</v>
      </c>
      <c r="BD31" s="273">
        <f t="shared" si="14"/>
        <v>0</v>
      </c>
      <c r="BE31" s="273">
        <f t="shared" si="14"/>
        <v>0</v>
      </c>
      <c r="BF31" s="273">
        <f t="shared" si="14"/>
        <v>0</v>
      </c>
      <c r="BG31" s="273">
        <f t="shared" si="14"/>
        <v>0</v>
      </c>
      <c r="BH31" s="278">
        <f>SUM(V31,AW31)</f>
        <v>0</v>
      </c>
    </row>
    <row r="32" spans="1:60" ht="20.100000000000001" customHeight="1">
      <c r="A32" s="694"/>
      <c r="B32" s="699" t="s">
        <v>141</v>
      </c>
      <c r="C32" s="672" t="s">
        <v>12</v>
      </c>
      <c r="D32" s="10" t="s">
        <v>67</v>
      </c>
      <c r="E32" s="40">
        <v>8</v>
      </c>
      <c r="F32" s="41">
        <v>8</v>
      </c>
      <c r="G32" s="41">
        <v>6</v>
      </c>
      <c r="H32" s="41">
        <v>8</v>
      </c>
      <c r="I32" s="41">
        <v>8</v>
      </c>
      <c r="J32" s="41">
        <v>8</v>
      </c>
      <c r="K32" s="41">
        <v>6</v>
      </c>
      <c r="L32" s="41">
        <v>8</v>
      </c>
      <c r="M32" s="41">
        <v>6</v>
      </c>
      <c r="N32" s="41">
        <v>8</v>
      </c>
      <c r="O32" s="41">
        <v>8</v>
      </c>
      <c r="P32" s="41">
        <v>6</v>
      </c>
      <c r="Q32" s="41">
        <v>6</v>
      </c>
      <c r="R32" s="41">
        <v>8</v>
      </c>
      <c r="S32" s="41">
        <v>8</v>
      </c>
      <c r="T32" s="41">
        <v>9</v>
      </c>
      <c r="U32" s="42" t="s">
        <v>224</v>
      </c>
      <c r="V32" s="43">
        <f>SUM(E32:T32)</f>
        <v>119</v>
      </c>
      <c r="W32" s="44"/>
      <c r="X32" s="44"/>
      <c r="Y32" s="41">
        <v>4</v>
      </c>
      <c r="Z32" s="41">
        <v>6</v>
      </c>
      <c r="AA32" s="41">
        <v>4</v>
      </c>
      <c r="AB32" s="41">
        <v>4</v>
      </c>
      <c r="AC32" s="41">
        <v>4</v>
      </c>
      <c r="AD32" s="41">
        <v>6</v>
      </c>
      <c r="AE32" s="41">
        <v>4</v>
      </c>
      <c r="AF32" s="41">
        <v>6</v>
      </c>
      <c r="AG32" s="41">
        <v>4</v>
      </c>
      <c r="AH32" s="41">
        <v>6</v>
      </c>
      <c r="AI32" s="41">
        <v>4</v>
      </c>
      <c r="AJ32" s="41">
        <v>6</v>
      </c>
      <c r="AK32" s="41">
        <v>4</v>
      </c>
      <c r="AL32" s="41">
        <v>6</v>
      </c>
      <c r="AM32" s="41">
        <v>4</v>
      </c>
      <c r="AN32" s="41">
        <v>6</v>
      </c>
      <c r="AO32" s="41">
        <v>4</v>
      </c>
      <c r="AP32" s="41">
        <v>8</v>
      </c>
      <c r="AQ32" s="41">
        <v>4</v>
      </c>
      <c r="AR32" s="41">
        <v>6</v>
      </c>
      <c r="AS32" s="41">
        <v>4</v>
      </c>
      <c r="AT32" s="41">
        <v>6</v>
      </c>
      <c r="AU32" s="41">
        <v>5</v>
      </c>
      <c r="AV32" s="42" t="s">
        <v>224</v>
      </c>
      <c r="AW32" s="43">
        <f>SUM(Y32:AU32)</f>
        <v>115</v>
      </c>
      <c r="AX32" s="44"/>
      <c r="AY32" s="44"/>
      <c r="AZ32" s="44"/>
      <c r="BA32" s="44"/>
      <c r="BB32" s="44"/>
      <c r="BC32" s="44"/>
      <c r="BD32" s="44"/>
      <c r="BE32" s="44"/>
      <c r="BF32" s="44"/>
      <c r="BG32" s="45"/>
      <c r="BH32" s="46">
        <f>SUM(E32:T32,Y32:AU32)</f>
        <v>234</v>
      </c>
    </row>
    <row r="33" spans="1:60" ht="20.100000000000001" customHeight="1">
      <c r="A33" s="694"/>
      <c r="B33" s="697"/>
      <c r="C33" s="673"/>
      <c r="D33" s="13" t="s">
        <v>68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9"/>
      <c r="V33" s="50">
        <f>SUM(E33:T33)</f>
        <v>0</v>
      </c>
      <c r="W33" s="51"/>
      <c r="X33" s="51"/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0</v>
      </c>
      <c r="AI33" s="48">
        <v>0</v>
      </c>
      <c r="AJ33" s="48">
        <v>0</v>
      </c>
      <c r="AK33" s="48">
        <v>0</v>
      </c>
      <c r="AL33" s="48">
        <v>0</v>
      </c>
      <c r="AM33" s="48">
        <v>0</v>
      </c>
      <c r="AN33" s="48">
        <v>0</v>
      </c>
      <c r="AO33" s="48">
        <v>0</v>
      </c>
      <c r="AP33" s="48">
        <v>0</v>
      </c>
      <c r="AQ33" s="48">
        <v>0</v>
      </c>
      <c r="AR33" s="48">
        <v>0</v>
      </c>
      <c r="AS33" s="48">
        <v>0</v>
      </c>
      <c r="AT33" s="48">
        <v>0</v>
      </c>
      <c r="AU33" s="48">
        <v>0</v>
      </c>
      <c r="AV33" s="42"/>
      <c r="AW33" s="50">
        <f>SUM(Y33:AU33)</f>
        <v>0</v>
      </c>
      <c r="AX33" s="44"/>
      <c r="AY33" s="44"/>
      <c r="AZ33" s="44"/>
      <c r="BA33" s="44"/>
      <c r="BB33" s="44"/>
      <c r="BC33" s="44"/>
      <c r="BD33" s="44"/>
      <c r="BE33" s="44"/>
      <c r="BF33" s="44"/>
      <c r="BG33" s="45"/>
      <c r="BH33" s="52">
        <f>SUM(E33:T33,Y33:AU33)</f>
        <v>0</v>
      </c>
    </row>
    <row r="34" spans="1:60" ht="20.100000000000001" customHeight="1">
      <c r="A34" s="694"/>
      <c r="B34" s="696" t="s">
        <v>153</v>
      </c>
      <c r="C34" s="698" t="s">
        <v>100</v>
      </c>
      <c r="D34" s="215" t="s">
        <v>67</v>
      </c>
      <c r="E34" s="265">
        <v>2</v>
      </c>
      <c r="F34" s="266">
        <v>2</v>
      </c>
      <c r="G34" s="266">
        <v>2</v>
      </c>
      <c r="H34" s="266">
        <v>2</v>
      </c>
      <c r="I34" s="266">
        <v>2</v>
      </c>
      <c r="J34" s="266">
        <v>2</v>
      </c>
      <c r="K34" s="266">
        <v>2</v>
      </c>
      <c r="L34" s="266">
        <v>2</v>
      </c>
      <c r="M34" s="266">
        <v>2</v>
      </c>
      <c r="N34" s="266">
        <v>2</v>
      </c>
      <c r="O34" s="266">
        <v>2</v>
      </c>
      <c r="P34" s="266">
        <v>2</v>
      </c>
      <c r="Q34" s="266">
        <v>2</v>
      </c>
      <c r="R34" s="266">
        <v>2</v>
      </c>
      <c r="S34" s="266">
        <v>2</v>
      </c>
      <c r="T34" s="266">
        <v>3</v>
      </c>
      <c r="U34" s="267" t="s">
        <v>226</v>
      </c>
      <c r="V34" s="268">
        <f>SUM(E34:T34)</f>
        <v>33</v>
      </c>
      <c r="W34" s="269"/>
      <c r="X34" s="269"/>
      <c r="Y34" s="266">
        <v>2</v>
      </c>
      <c r="Z34" s="266">
        <v>4</v>
      </c>
      <c r="AA34" s="266">
        <v>2</v>
      </c>
      <c r="AB34" s="266">
        <v>4</v>
      </c>
      <c r="AC34" s="266">
        <v>2</v>
      </c>
      <c r="AD34" s="266">
        <v>4</v>
      </c>
      <c r="AE34" s="266">
        <v>2</v>
      </c>
      <c r="AF34" s="266">
        <v>4</v>
      </c>
      <c r="AG34" s="266">
        <v>4</v>
      </c>
      <c r="AH34" s="266">
        <v>2</v>
      </c>
      <c r="AI34" s="266">
        <v>4</v>
      </c>
      <c r="AJ34" s="266">
        <v>2</v>
      </c>
      <c r="AK34" s="266">
        <v>2</v>
      </c>
      <c r="AL34" s="266">
        <v>4</v>
      </c>
      <c r="AM34" s="266">
        <v>2</v>
      </c>
      <c r="AN34" s="266">
        <v>4</v>
      </c>
      <c r="AO34" s="266">
        <v>2</v>
      </c>
      <c r="AP34" s="266">
        <v>2</v>
      </c>
      <c r="AQ34" s="266">
        <v>4</v>
      </c>
      <c r="AR34" s="266">
        <v>2</v>
      </c>
      <c r="AS34" s="266">
        <v>2</v>
      </c>
      <c r="AT34" s="266">
        <v>4</v>
      </c>
      <c r="AU34" s="266">
        <v>3</v>
      </c>
      <c r="AV34" s="267" t="s">
        <v>36</v>
      </c>
      <c r="AW34" s="268">
        <f>SUM(Y34:AU34)</f>
        <v>67</v>
      </c>
      <c r="AX34" s="269"/>
      <c r="AY34" s="269"/>
      <c r="AZ34" s="269"/>
      <c r="BA34" s="269"/>
      <c r="BB34" s="269"/>
      <c r="BC34" s="269"/>
      <c r="BD34" s="269"/>
      <c r="BE34" s="269"/>
      <c r="BF34" s="269"/>
      <c r="BG34" s="270"/>
      <c r="BH34" s="271">
        <f>SUM(E34:T34,Y34:AU34)</f>
        <v>100</v>
      </c>
    </row>
    <row r="35" spans="1:60" ht="20.100000000000001" customHeight="1">
      <c r="A35" s="694"/>
      <c r="B35" s="697"/>
      <c r="C35" s="673"/>
      <c r="D35" s="13" t="s">
        <v>68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9"/>
      <c r="V35" s="50">
        <f>SUM(E35:T35)</f>
        <v>0</v>
      </c>
      <c r="W35" s="51"/>
      <c r="X35" s="51"/>
      <c r="Y35" s="48">
        <v>0</v>
      </c>
      <c r="Z35" s="48">
        <v>0</v>
      </c>
      <c r="AA35" s="48">
        <v>0</v>
      </c>
      <c r="AB35" s="48">
        <v>0</v>
      </c>
      <c r="AC35" s="48">
        <v>0</v>
      </c>
      <c r="AD35" s="48">
        <v>0</v>
      </c>
      <c r="AE35" s="48">
        <v>0</v>
      </c>
      <c r="AF35" s="48">
        <v>0</v>
      </c>
      <c r="AG35" s="48">
        <v>0</v>
      </c>
      <c r="AH35" s="48">
        <v>0</v>
      </c>
      <c r="AI35" s="48">
        <v>0</v>
      </c>
      <c r="AJ35" s="48">
        <v>0</v>
      </c>
      <c r="AK35" s="48">
        <v>0</v>
      </c>
      <c r="AL35" s="48">
        <v>0</v>
      </c>
      <c r="AM35" s="48">
        <v>0</v>
      </c>
      <c r="AN35" s="48">
        <v>0</v>
      </c>
      <c r="AO35" s="48">
        <v>0</v>
      </c>
      <c r="AP35" s="48">
        <v>0</v>
      </c>
      <c r="AQ35" s="48">
        <v>0</v>
      </c>
      <c r="AR35" s="48">
        <v>0</v>
      </c>
      <c r="AS35" s="48">
        <v>0</v>
      </c>
      <c r="AT35" s="48">
        <v>0</v>
      </c>
      <c r="AU35" s="48">
        <v>0</v>
      </c>
      <c r="AV35" s="42"/>
      <c r="AW35" s="50">
        <f>SUM(Y35:AU35)</f>
        <v>0</v>
      </c>
      <c r="AX35" s="44"/>
      <c r="AY35" s="44"/>
      <c r="AZ35" s="44"/>
      <c r="BA35" s="44"/>
      <c r="BB35" s="44"/>
      <c r="BC35" s="44"/>
      <c r="BD35" s="44"/>
      <c r="BE35" s="44"/>
      <c r="BF35" s="44"/>
      <c r="BG35" s="45"/>
      <c r="BH35" s="52">
        <f>SUM(E35:T35,Y35:AU35)</f>
        <v>0</v>
      </c>
    </row>
    <row r="36" spans="1:60" ht="20.100000000000001" customHeight="1">
      <c r="A36" s="694"/>
      <c r="B36" s="699" t="s">
        <v>154</v>
      </c>
      <c r="C36" s="672" t="s">
        <v>155</v>
      </c>
      <c r="D36" s="10" t="s">
        <v>67</v>
      </c>
      <c r="E36" s="40">
        <v>2</v>
      </c>
      <c r="F36" s="41">
        <v>4</v>
      </c>
      <c r="G36" s="41">
        <v>2</v>
      </c>
      <c r="H36" s="41">
        <v>2</v>
      </c>
      <c r="I36" s="41">
        <v>2</v>
      </c>
      <c r="J36" s="41">
        <v>2</v>
      </c>
      <c r="K36" s="41">
        <v>2</v>
      </c>
      <c r="L36" s="41">
        <v>4</v>
      </c>
      <c r="M36" s="41">
        <v>2</v>
      </c>
      <c r="N36" s="41">
        <v>2</v>
      </c>
      <c r="O36" s="41">
        <v>2</v>
      </c>
      <c r="P36" s="41">
        <v>2</v>
      </c>
      <c r="Q36" s="41">
        <v>2</v>
      </c>
      <c r="R36" s="41">
        <v>2</v>
      </c>
      <c r="S36" s="41">
        <v>4</v>
      </c>
      <c r="T36" s="41">
        <v>5</v>
      </c>
      <c r="U36" s="42" t="s">
        <v>36</v>
      </c>
      <c r="V36" s="43">
        <f t="shared" si="6"/>
        <v>41</v>
      </c>
      <c r="W36" s="328"/>
      <c r="X36" s="328"/>
      <c r="Y36" s="329">
        <v>4</v>
      </c>
      <c r="Z36" s="329">
        <v>4</v>
      </c>
      <c r="AA36" s="329">
        <v>4</v>
      </c>
      <c r="AB36" s="329">
        <v>2</v>
      </c>
      <c r="AC36" s="329">
        <v>4</v>
      </c>
      <c r="AD36" s="329">
        <v>4</v>
      </c>
      <c r="AE36" s="329">
        <v>2</v>
      </c>
      <c r="AF36" s="329">
        <v>2</v>
      </c>
      <c r="AG36" s="329">
        <v>2</v>
      </c>
      <c r="AH36" s="329">
        <v>4</v>
      </c>
      <c r="AI36" s="329">
        <v>2</v>
      </c>
      <c r="AJ36" s="329">
        <v>2</v>
      </c>
      <c r="AK36" s="329">
        <v>4</v>
      </c>
      <c r="AL36" s="329">
        <v>4</v>
      </c>
      <c r="AM36" s="329">
        <v>4</v>
      </c>
      <c r="AN36" s="329">
        <v>2</v>
      </c>
      <c r="AO36" s="329">
        <v>4</v>
      </c>
      <c r="AP36" s="329">
        <v>6</v>
      </c>
      <c r="AQ36" s="329">
        <v>4</v>
      </c>
      <c r="AR36" s="329">
        <v>6</v>
      </c>
      <c r="AS36" s="329">
        <v>4</v>
      </c>
      <c r="AT36" s="329">
        <v>4</v>
      </c>
      <c r="AU36" s="329">
        <v>2</v>
      </c>
      <c r="AV36" s="42" t="s">
        <v>224</v>
      </c>
      <c r="AW36" s="43">
        <f t="shared" si="7"/>
        <v>80</v>
      </c>
      <c r="AX36" s="44"/>
      <c r="AY36" s="44"/>
      <c r="AZ36" s="44"/>
      <c r="BA36" s="44"/>
      <c r="BB36" s="44"/>
      <c r="BC36" s="44"/>
      <c r="BD36" s="44"/>
      <c r="BE36" s="44"/>
      <c r="BF36" s="44"/>
      <c r="BG36" s="45"/>
      <c r="BH36" s="46">
        <f t="shared" si="8"/>
        <v>121</v>
      </c>
    </row>
    <row r="37" spans="1:60" ht="20.100000000000001" customHeight="1" thickBot="1">
      <c r="A37" s="694"/>
      <c r="B37" s="696"/>
      <c r="C37" s="698"/>
      <c r="D37" s="55" t="s">
        <v>68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  <c r="Q37" s="56">
        <v>0</v>
      </c>
      <c r="R37" s="56">
        <v>0</v>
      </c>
      <c r="S37" s="56">
        <v>0</v>
      </c>
      <c r="T37" s="56">
        <v>0</v>
      </c>
      <c r="U37" s="53"/>
      <c r="V37" s="50">
        <f t="shared" si="6"/>
        <v>0</v>
      </c>
      <c r="W37" s="54"/>
      <c r="X37" s="54"/>
      <c r="Y37" s="57">
        <v>0</v>
      </c>
      <c r="Z37" s="57">
        <v>0</v>
      </c>
      <c r="AA37" s="57">
        <v>0</v>
      </c>
      <c r="AB37" s="57">
        <v>0</v>
      </c>
      <c r="AC37" s="57">
        <v>0</v>
      </c>
      <c r="AD37" s="57">
        <v>0</v>
      </c>
      <c r="AE37" s="57">
        <v>0</v>
      </c>
      <c r="AF37" s="57">
        <v>0</v>
      </c>
      <c r="AG37" s="57">
        <v>0</v>
      </c>
      <c r="AH37" s="57">
        <v>0</v>
      </c>
      <c r="AI37" s="57">
        <v>0</v>
      </c>
      <c r="AJ37" s="57">
        <v>0</v>
      </c>
      <c r="AK37" s="57">
        <v>0</v>
      </c>
      <c r="AL37" s="57">
        <v>0</v>
      </c>
      <c r="AM37" s="57">
        <v>0</v>
      </c>
      <c r="AN37" s="57">
        <v>0</v>
      </c>
      <c r="AO37" s="57">
        <v>0</v>
      </c>
      <c r="AP37" s="57">
        <v>0</v>
      </c>
      <c r="AQ37" s="57">
        <v>0</v>
      </c>
      <c r="AR37" s="57">
        <v>0</v>
      </c>
      <c r="AS37" s="57">
        <v>0</v>
      </c>
      <c r="AT37" s="57">
        <v>0</v>
      </c>
      <c r="AU37" s="57">
        <v>0</v>
      </c>
      <c r="AV37" s="60"/>
      <c r="AW37" s="50">
        <f t="shared" si="7"/>
        <v>0</v>
      </c>
      <c r="AX37" s="61"/>
      <c r="AY37" s="61"/>
      <c r="AZ37" s="61"/>
      <c r="BA37" s="61"/>
      <c r="BB37" s="61"/>
      <c r="BC37" s="61"/>
      <c r="BD37" s="61"/>
      <c r="BE37" s="61"/>
      <c r="BF37" s="61"/>
      <c r="BG37" s="62"/>
      <c r="BH37" s="63">
        <f t="shared" si="8"/>
        <v>0</v>
      </c>
    </row>
    <row r="38" spans="1:60" ht="20.100000000000001" customHeight="1">
      <c r="A38" s="694"/>
      <c r="B38" s="677" t="s">
        <v>157</v>
      </c>
      <c r="C38" s="679" t="s">
        <v>156</v>
      </c>
      <c r="D38" s="35" t="s">
        <v>67</v>
      </c>
      <c r="E38" s="81">
        <f>E40</f>
        <v>0</v>
      </c>
      <c r="F38" s="81">
        <f t="shared" ref="F38:T38" si="15">F40</f>
        <v>2</v>
      </c>
      <c r="G38" s="81">
        <f t="shared" si="15"/>
        <v>0</v>
      </c>
      <c r="H38" s="81">
        <f t="shared" si="15"/>
        <v>2</v>
      </c>
      <c r="I38" s="81">
        <f t="shared" si="15"/>
        <v>0</v>
      </c>
      <c r="J38" s="81">
        <f t="shared" si="15"/>
        <v>2</v>
      </c>
      <c r="K38" s="81">
        <f t="shared" si="15"/>
        <v>0</v>
      </c>
      <c r="L38" s="81">
        <f t="shared" si="15"/>
        <v>2</v>
      </c>
      <c r="M38" s="81">
        <f t="shared" si="15"/>
        <v>2</v>
      </c>
      <c r="N38" s="81">
        <f t="shared" si="15"/>
        <v>2</v>
      </c>
      <c r="O38" s="81">
        <f t="shared" si="15"/>
        <v>0</v>
      </c>
      <c r="P38" s="81">
        <f t="shared" si="15"/>
        <v>2</v>
      </c>
      <c r="Q38" s="81">
        <f t="shared" si="15"/>
        <v>0</v>
      </c>
      <c r="R38" s="81">
        <f t="shared" si="15"/>
        <v>2</v>
      </c>
      <c r="S38" s="81">
        <f t="shared" si="15"/>
        <v>0</v>
      </c>
      <c r="T38" s="81">
        <f t="shared" si="15"/>
        <v>2</v>
      </c>
      <c r="U38" s="81"/>
      <c r="V38" s="81">
        <f>SUM(E38:T38)</f>
        <v>18</v>
      </c>
      <c r="W38" s="36"/>
      <c r="X38" s="36"/>
      <c r="Y38" s="81">
        <f>Y40</f>
        <v>0</v>
      </c>
      <c r="Z38" s="81">
        <f t="shared" ref="Z38:AW38" si="16">Z40</f>
        <v>2</v>
      </c>
      <c r="AA38" s="81">
        <f t="shared" si="16"/>
        <v>0</v>
      </c>
      <c r="AB38" s="81">
        <f t="shared" si="16"/>
        <v>0</v>
      </c>
      <c r="AC38" s="81">
        <f t="shared" si="16"/>
        <v>2</v>
      </c>
      <c r="AD38" s="81">
        <f t="shared" si="16"/>
        <v>2</v>
      </c>
      <c r="AE38" s="81">
        <f t="shared" si="16"/>
        <v>0</v>
      </c>
      <c r="AF38" s="81">
        <f t="shared" si="16"/>
        <v>2</v>
      </c>
      <c r="AG38" s="81">
        <f t="shared" si="16"/>
        <v>0</v>
      </c>
      <c r="AH38" s="81">
        <f t="shared" si="16"/>
        <v>2</v>
      </c>
      <c r="AI38" s="81">
        <f t="shared" si="16"/>
        <v>0</v>
      </c>
      <c r="AJ38" s="81">
        <f t="shared" si="16"/>
        <v>2</v>
      </c>
      <c r="AK38" s="81">
        <f t="shared" si="16"/>
        <v>0</v>
      </c>
      <c r="AL38" s="81">
        <f t="shared" si="16"/>
        <v>2</v>
      </c>
      <c r="AM38" s="81">
        <f t="shared" si="16"/>
        <v>0</v>
      </c>
      <c r="AN38" s="81">
        <f t="shared" si="16"/>
        <v>2</v>
      </c>
      <c r="AO38" s="81">
        <f t="shared" si="16"/>
        <v>0</v>
      </c>
      <c r="AP38" s="81">
        <f t="shared" si="16"/>
        <v>2</v>
      </c>
      <c r="AQ38" s="81">
        <f t="shared" si="16"/>
        <v>0</v>
      </c>
      <c r="AR38" s="81">
        <f t="shared" si="16"/>
        <v>2</v>
      </c>
      <c r="AS38" s="81">
        <f t="shared" si="16"/>
        <v>0</v>
      </c>
      <c r="AT38" s="81">
        <f t="shared" si="16"/>
        <v>0</v>
      </c>
      <c r="AU38" s="81">
        <f t="shared" si="16"/>
        <v>1</v>
      </c>
      <c r="AV38" s="38"/>
      <c r="AW38" s="38">
        <f t="shared" si="16"/>
        <v>21</v>
      </c>
      <c r="AX38" s="37">
        <f>SUM(AX40,AX50,AX52)</f>
        <v>0</v>
      </c>
      <c r="AY38" s="37">
        <f t="shared" ref="AY38:BG38" si="17">SUM(AY40,AY50,AY52)</f>
        <v>0</v>
      </c>
      <c r="AZ38" s="37">
        <f t="shared" si="17"/>
        <v>0</v>
      </c>
      <c r="BA38" s="37">
        <f t="shared" si="17"/>
        <v>0</v>
      </c>
      <c r="BB38" s="37">
        <f t="shared" si="17"/>
        <v>0</v>
      </c>
      <c r="BC38" s="37">
        <f t="shared" si="17"/>
        <v>0</v>
      </c>
      <c r="BD38" s="37">
        <f t="shared" si="17"/>
        <v>0</v>
      </c>
      <c r="BE38" s="37">
        <f t="shared" si="17"/>
        <v>0</v>
      </c>
      <c r="BF38" s="37">
        <f t="shared" si="17"/>
        <v>0</v>
      </c>
      <c r="BG38" s="37">
        <f t="shared" si="17"/>
        <v>0</v>
      </c>
      <c r="BH38" s="277">
        <f>SUM(V38,AW38)</f>
        <v>39</v>
      </c>
    </row>
    <row r="39" spans="1:60" ht="20.100000000000001" customHeight="1" thickBot="1">
      <c r="A39" s="694"/>
      <c r="B39" s="678"/>
      <c r="C39" s="680"/>
      <c r="D39" s="272" t="s">
        <v>68</v>
      </c>
      <c r="E39" s="106">
        <f>E41</f>
        <v>0</v>
      </c>
      <c r="F39" s="106">
        <f t="shared" ref="F39:T39" si="18">F41</f>
        <v>0</v>
      </c>
      <c r="G39" s="106">
        <f t="shared" si="18"/>
        <v>0</v>
      </c>
      <c r="H39" s="106">
        <f t="shared" si="18"/>
        <v>0</v>
      </c>
      <c r="I39" s="106">
        <f t="shared" si="18"/>
        <v>0</v>
      </c>
      <c r="J39" s="106">
        <f t="shared" si="18"/>
        <v>0</v>
      </c>
      <c r="K39" s="106">
        <f t="shared" si="18"/>
        <v>0</v>
      </c>
      <c r="L39" s="106">
        <f t="shared" si="18"/>
        <v>0</v>
      </c>
      <c r="M39" s="106">
        <f t="shared" si="18"/>
        <v>0</v>
      </c>
      <c r="N39" s="106">
        <f t="shared" si="18"/>
        <v>0</v>
      </c>
      <c r="O39" s="106">
        <f t="shared" si="18"/>
        <v>0</v>
      </c>
      <c r="P39" s="106">
        <f t="shared" si="18"/>
        <v>0</v>
      </c>
      <c r="Q39" s="106">
        <f t="shared" si="18"/>
        <v>0</v>
      </c>
      <c r="R39" s="106">
        <f t="shared" si="18"/>
        <v>0</v>
      </c>
      <c r="S39" s="106">
        <f t="shared" si="18"/>
        <v>0</v>
      </c>
      <c r="T39" s="106">
        <f t="shared" si="18"/>
        <v>0</v>
      </c>
      <c r="U39" s="106"/>
      <c r="V39" s="281">
        <f>SUM(E41:T41)</f>
        <v>0</v>
      </c>
      <c r="W39" s="106"/>
      <c r="X39" s="106"/>
      <c r="Y39" s="106">
        <f>Y41</f>
        <v>0</v>
      </c>
      <c r="Z39" s="106">
        <f t="shared" ref="Z39:AW39" si="19">Z41</f>
        <v>0</v>
      </c>
      <c r="AA39" s="106">
        <f t="shared" si="19"/>
        <v>0</v>
      </c>
      <c r="AB39" s="106">
        <f t="shared" si="19"/>
        <v>0</v>
      </c>
      <c r="AC39" s="106">
        <f t="shared" si="19"/>
        <v>0</v>
      </c>
      <c r="AD39" s="106">
        <f t="shared" si="19"/>
        <v>0</v>
      </c>
      <c r="AE39" s="106">
        <f t="shared" si="19"/>
        <v>0</v>
      </c>
      <c r="AF39" s="106">
        <f t="shared" si="19"/>
        <v>0</v>
      </c>
      <c r="AG39" s="106">
        <f t="shared" si="19"/>
        <v>0</v>
      </c>
      <c r="AH39" s="106">
        <f t="shared" si="19"/>
        <v>0</v>
      </c>
      <c r="AI39" s="106">
        <f t="shared" si="19"/>
        <v>0</v>
      </c>
      <c r="AJ39" s="106">
        <f t="shared" si="19"/>
        <v>0</v>
      </c>
      <c r="AK39" s="106">
        <f t="shared" si="19"/>
        <v>0</v>
      </c>
      <c r="AL39" s="106">
        <f t="shared" si="19"/>
        <v>0</v>
      </c>
      <c r="AM39" s="106">
        <f t="shared" si="19"/>
        <v>0</v>
      </c>
      <c r="AN39" s="106">
        <f t="shared" si="19"/>
        <v>0</v>
      </c>
      <c r="AO39" s="106">
        <f t="shared" si="19"/>
        <v>0</v>
      </c>
      <c r="AP39" s="106">
        <f t="shared" si="19"/>
        <v>0</v>
      </c>
      <c r="AQ39" s="106">
        <f t="shared" si="19"/>
        <v>0</v>
      </c>
      <c r="AR39" s="106">
        <f t="shared" si="19"/>
        <v>0</v>
      </c>
      <c r="AS39" s="106">
        <f t="shared" si="19"/>
        <v>0</v>
      </c>
      <c r="AT39" s="106">
        <f t="shared" si="19"/>
        <v>0</v>
      </c>
      <c r="AU39" s="106">
        <f t="shared" si="19"/>
        <v>0</v>
      </c>
      <c r="AV39" s="106"/>
      <c r="AW39" s="106">
        <f t="shared" si="19"/>
        <v>0</v>
      </c>
      <c r="AX39" s="273">
        <f>SUM(AX41,AX51,AX53)</f>
        <v>0</v>
      </c>
      <c r="AY39" s="273">
        <f t="shared" ref="AY39:BG39" si="20">SUM(AY41,AY51,AY53)</f>
        <v>0</v>
      </c>
      <c r="AZ39" s="273">
        <f t="shared" si="20"/>
        <v>0</v>
      </c>
      <c r="BA39" s="273">
        <f t="shared" si="20"/>
        <v>0</v>
      </c>
      <c r="BB39" s="273">
        <f t="shared" si="20"/>
        <v>0</v>
      </c>
      <c r="BC39" s="273">
        <f t="shared" si="20"/>
        <v>0</v>
      </c>
      <c r="BD39" s="273">
        <f t="shared" si="20"/>
        <v>0</v>
      </c>
      <c r="BE39" s="273">
        <f t="shared" si="20"/>
        <v>0</v>
      </c>
      <c r="BF39" s="273">
        <f t="shared" si="20"/>
        <v>0</v>
      </c>
      <c r="BG39" s="273">
        <f t="shared" si="20"/>
        <v>0</v>
      </c>
      <c r="BH39" s="278">
        <f>SUM(V39,AW39)</f>
        <v>0</v>
      </c>
    </row>
    <row r="40" spans="1:60" ht="20.100000000000001" customHeight="1">
      <c r="A40" s="694"/>
      <c r="B40" s="699" t="s">
        <v>158</v>
      </c>
      <c r="C40" s="672" t="s">
        <v>101</v>
      </c>
      <c r="D40" s="10" t="s">
        <v>67</v>
      </c>
      <c r="E40" s="330">
        <v>0</v>
      </c>
      <c r="F40" s="329">
        <v>2</v>
      </c>
      <c r="G40" s="329">
        <v>0</v>
      </c>
      <c r="H40" s="329">
        <v>2</v>
      </c>
      <c r="I40" s="329">
        <v>0</v>
      </c>
      <c r="J40" s="329">
        <v>2</v>
      </c>
      <c r="K40" s="329">
        <v>0</v>
      </c>
      <c r="L40" s="329">
        <v>2</v>
      </c>
      <c r="M40" s="329">
        <v>2</v>
      </c>
      <c r="N40" s="329">
        <v>2</v>
      </c>
      <c r="O40" s="329">
        <v>0</v>
      </c>
      <c r="P40" s="329">
        <v>2</v>
      </c>
      <c r="Q40" s="329">
        <v>0</v>
      </c>
      <c r="R40" s="329">
        <v>2</v>
      </c>
      <c r="S40" s="329">
        <v>0</v>
      </c>
      <c r="T40" s="329">
        <v>2</v>
      </c>
      <c r="U40" s="267" t="s">
        <v>226</v>
      </c>
      <c r="V40" s="268">
        <f>SUM(E40:T40)</f>
        <v>18</v>
      </c>
      <c r="W40" s="317"/>
      <c r="X40" s="317"/>
      <c r="Y40" s="329">
        <v>0</v>
      </c>
      <c r="Z40" s="329">
        <v>2</v>
      </c>
      <c r="AA40" s="329">
        <v>0</v>
      </c>
      <c r="AB40" s="329">
        <v>0</v>
      </c>
      <c r="AC40" s="329">
        <v>2</v>
      </c>
      <c r="AD40" s="329">
        <v>2</v>
      </c>
      <c r="AE40" s="329">
        <v>0</v>
      </c>
      <c r="AF40" s="329">
        <v>2</v>
      </c>
      <c r="AG40" s="329">
        <v>0</v>
      </c>
      <c r="AH40" s="329">
        <v>2</v>
      </c>
      <c r="AI40" s="329">
        <v>0</v>
      </c>
      <c r="AJ40" s="329">
        <v>2</v>
      </c>
      <c r="AK40" s="329">
        <v>0</v>
      </c>
      <c r="AL40" s="329">
        <v>2</v>
      </c>
      <c r="AM40" s="329">
        <v>0</v>
      </c>
      <c r="AN40" s="329">
        <v>2</v>
      </c>
      <c r="AO40" s="329">
        <v>0</v>
      </c>
      <c r="AP40" s="329">
        <v>2</v>
      </c>
      <c r="AQ40" s="329">
        <v>0</v>
      </c>
      <c r="AR40" s="329">
        <v>2</v>
      </c>
      <c r="AS40" s="329">
        <v>0</v>
      </c>
      <c r="AT40" s="329">
        <v>0</v>
      </c>
      <c r="AU40" s="329">
        <v>1</v>
      </c>
      <c r="AV40" s="42" t="s">
        <v>36</v>
      </c>
      <c r="AW40" s="43">
        <f>SUM(Y40:AU40)</f>
        <v>21</v>
      </c>
      <c r="AX40" s="44"/>
      <c r="AY40" s="44"/>
      <c r="AZ40" s="44"/>
      <c r="BA40" s="44"/>
      <c r="BB40" s="44"/>
      <c r="BC40" s="44"/>
      <c r="BD40" s="44"/>
      <c r="BE40" s="44"/>
      <c r="BF40" s="44"/>
      <c r="BG40" s="45"/>
      <c r="BH40" s="46"/>
    </row>
    <row r="41" spans="1:60" ht="31.5" customHeight="1" thickBot="1">
      <c r="A41" s="694"/>
      <c r="B41" s="697"/>
      <c r="C41" s="673"/>
      <c r="D41" s="13" t="s">
        <v>68</v>
      </c>
      <c r="E41" s="47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58"/>
      <c r="V41" s="285">
        <f>SUM(E41:T41)</f>
        <v>0</v>
      </c>
      <c r="W41" s="59"/>
      <c r="X41" s="59"/>
      <c r="Y41" s="48">
        <v>0</v>
      </c>
      <c r="Z41" s="48">
        <v>0</v>
      </c>
      <c r="AA41" s="48">
        <v>0</v>
      </c>
      <c r="AB41" s="48">
        <v>0</v>
      </c>
      <c r="AC41" s="48">
        <v>0</v>
      </c>
      <c r="AD41" s="48">
        <v>0</v>
      </c>
      <c r="AE41" s="48">
        <v>0</v>
      </c>
      <c r="AF41" s="48">
        <v>0</v>
      </c>
      <c r="AG41" s="48">
        <v>0</v>
      </c>
      <c r="AH41" s="48">
        <v>0</v>
      </c>
      <c r="AI41" s="48">
        <v>0</v>
      </c>
      <c r="AJ41" s="48">
        <v>0</v>
      </c>
      <c r="AK41" s="48">
        <v>0</v>
      </c>
      <c r="AL41" s="48">
        <v>0</v>
      </c>
      <c r="AM41" s="48">
        <v>0</v>
      </c>
      <c r="AN41" s="48">
        <v>0</v>
      </c>
      <c r="AO41" s="48">
        <v>0</v>
      </c>
      <c r="AP41" s="48">
        <v>0</v>
      </c>
      <c r="AQ41" s="48">
        <v>0</v>
      </c>
      <c r="AR41" s="48">
        <v>0</v>
      </c>
      <c r="AS41" s="48">
        <v>0</v>
      </c>
      <c r="AT41" s="48">
        <v>0</v>
      </c>
      <c r="AU41" s="48">
        <v>0</v>
      </c>
      <c r="AV41" s="42"/>
      <c r="AW41" s="201">
        <f>SUM(Y41:AU41)</f>
        <v>0</v>
      </c>
      <c r="AX41" s="44"/>
      <c r="AY41" s="44"/>
      <c r="AZ41" s="44"/>
      <c r="BA41" s="44"/>
      <c r="BB41" s="44"/>
      <c r="BC41" s="44"/>
      <c r="BD41" s="44"/>
      <c r="BE41" s="44"/>
      <c r="BF41" s="44"/>
      <c r="BG41" s="45"/>
      <c r="BH41" s="52"/>
    </row>
    <row r="42" spans="1:60" ht="33.75" customHeight="1">
      <c r="A42" s="694"/>
      <c r="B42" s="677" t="s">
        <v>159</v>
      </c>
      <c r="C42" s="679" t="s">
        <v>160</v>
      </c>
      <c r="D42" s="35" t="s">
        <v>67</v>
      </c>
      <c r="E42" s="81">
        <f>E44</f>
        <v>0</v>
      </c>
      <c r="F42" s="81">
        <f t="shared" ref="F42:T42" si="21">F44</f>
        <v>0</v>
      </c>
      <c r="G42" s="81">
        <f t="shared" si="21"/>
        <v>0</v>
      </c>
      <c r="H42" s="81">
        <f t="shared" si="21"/>
        <v>0</v>
      </c>
      <c r="I42" s="81">
        <f t="shared" si="21"/>
        <v>0</v>
      </c>
      <c r="J42" s="81">
        <f t="shared" si="21"/>
        <v>0</v>
      </c>
      <c r="K42" s="81">
        <f t="shared" si="21"/>
        <v>0</v>
      </c>
      <c r="L42" s="81">
        <f t="shared" si="21"/>
        <v>0</v>
      </c>
      <c r="M42" s="81">
        <f t="shared" si="21"/>
        <v>0</v>
      </c>
      <c r="N42" s="81">
        <f t="shared" si="21"/>
        <v>0</v>
      </c>
      <c r="O42" s="81">
        <f t="shared" si="21"/>
        <v>0</v>
      </c>
      <c r="P42" s="81">
        <f t="shared" si="21"/>
        <v>0</v>
      </c>
      <c r="Q42" s="81">
        <f t="shared" si="21"/>
        <v>0</v>
      </c>
      <c r="R42" s="81">
        <f t="shared" si="21"/>
        <v>0</v>
      </c>
      <c r="S42" s="81">
        <f t="shared" si="21"/>
        <v>0</v>
      </c>
      <c r="T42" s="81">
        <f t="shared" si="21"/>
        <v>0</v>
      </c>
      <c r="U42" s="81"/>
      <c r="V42" s="81">
        <f>SUM(E42:T42)</f>
        <v>0</v>
      </c>
      <c r="W42" s="36"/>
      <c r="X42" s="36"/>
      <c r="Y42" s="81">
        <f>Y44</f>
        <v>2</v>
      </c>
      <c r="Z42" s="81">
        <f t="shared" ref="Z42:AU42" si="22">Z44</f>
        <v>0</v>
      </c>
      <c r="AA42" s="81">
        <f t="shared" si="22"/>
        <v>2</v>
      </c>
      <c r="AB42" s="81">
        <f t="shared" si="22"/>
        <v>0</v>
      </c>
      <c r="AC42" s="81">
        <f t="shared" si="22"/>
        <v>0</v>
      </c>
      <c r="AD42" s="81">
        <f t="shared" si="22"/>
        <v>2</v>
      </c>
      <c r="AE42" s="81">
        <f t="shared" si="22"/>
        <v>2</v>
      </c>
      <c r="AF42" s="81">
        <f t="shared" si="22"/>
        <v>0</v>
      </c>
      <c r="AG42" s="81">
        <f t="shared" si="22"/>
        <v>0</v>
      </c>
      <c r="AH42" s="81">
        <f t="shared" si="22"/>
        <v>2</v>
      </c>
      <c r="AI42" s="81">
        <f t="shared" si="22"/>
        <v>0</v>
      </c>
      <c r="AJ42" s="81">
        <f t="shared" si="22"/>
        <v>0</v>
      </c>
      <c r="AK42" s="81">
        <f t="shared" si="22"/>
        <v>2</v>
      </c>
      <c r="AL42" s="81">
        <f t="shared" si="22"/>
        <v>0</v>
      </c>
      <c r="AM42" s="81">
        <f t="shared" si="22"/>
        <v>0</v>
      </c>
      <c r="AN42" s="81">
        <f t="shared" si="22"/>
        <v>0</v>
      </c>
      <c r="AO42" s="81">
        <f t="shared" si="22"/>
        <v>2</v>
      </c>
      <c r="AP42" s="81">
        <f t="shared" si="22"/>
        <v>2</v>
      </c>
      <c r="AQ42" s="81">
        <f t="shared" si="22"/>
        <v>0</v>
      </c>
      <c r="AR42" s="81">
        <f t="shared" si="22"/>
        <v>2</v>
      </c>
      <c r="AS42" s="81">
        <f t="shared" si="22"/>
        <v>0</v>
      </c>
      <c r="AT42" s="81">
        <f t="shared" si="22"/>
        <v>2</v>
      </c>
      <c r="AU42" s="81">
        <f t="shared" si="22"/>
        <v>0</v>
      </c>
      <c r="AV42" s="81"/>
      <c r="AW42" s="81">
        <f>AW44</f>
        <v>20</v>
      </c>
      <c r="AX42" s="37">
        <f>SUM(AX44,AX54,AX56)</f>
        <v>0</v>
      </c>
      <c r="AY42" s="37">
        <f t="shared" ref="AY42:BG42" si="23">SUM(AY44,AY54,AY56)</f>
        <v>0</v>
      </c>
      <c r="AZ42" s="37">
        <f t="shared" si="23"/>
        <v>0</v>
      </c>
      <c r="BA42" s="37">
        <f t="shared" si="23"/>
        <v>0</v>
      </c>
      <c r="BB42" s="37">
        <f t="shared" si="23"/>
        <v>0</v>
      </c>
      <c r="BC42" s="37">
        <f t="shared" si="23"/>
        <v>0</v>
      </c>
      <c r="BD42" s="37">
        <f t="shared" si="23"/>
        <v>0</v>
      </c>
      <c r="BE42" s="37">
        <f t="shared" si="23"/>
        <v>0</v>
      </c>
      <c r="BF42" s="37">
        <f t="shared" si="23"/>
        <v>0</v>
      </c>
      <c r="BG42" s="37">
        <f t="shared" si="23"/>
        <v>0</v>
      </c>
      <c r="BH42" s="277">
        <f t="shared" ref="BH42:BH51" si="24">SUM(V42,AW42)</f>
        <v>20</v>
      </c>
    </row>
    <row r="43" spans="1:60" ht="33.75" customHeight="1" thickBot="1">
      <c r="A43" s="694"/>
      <c r="B43" s="678"/>
      <c r="C43" s="680"/>
      <c r="D43" s="272" t="s">
        <v>68</v>
      </c>
      <c r="E43" s="106">
        <f>E45</f>
        <v>0</v>
      </c>
      <c r="F43" s="106">
        <f t="shared" ref="F43:T43" si="25">F45</f>
        <v>0</v>
      </c>
      <c r="G43" s="106">
        <f t="shared" si="25"/>
        <v>0</v>
      </c>
      <c r="H43" s="106">
        <f t="shared" si="25"/>
        <v>0</v>
      </c>
      <c r="I43" s="106">
        <f t="shared" si="25"/>
        <v>0</v>
      </c>
      <c r="J43" s="106">
        <f t="shared" si="25"/>
        <v>0</v>
      </c>
      <c r="K43" s="106">
        <f t="shared" si="25"/>
        <v>0</v>
      </c>
      <c r="L43" s="106">
        <f t="shared" si="25"/>
        <v>0</v>
      </c>
      <c r="M43" s="106">
        <f t="shared" si="25"/>
        <v>0</v>
      </c>
      <c r="N43" s="106">
        <f t="shared" si="25"/>
        <v>0</v>
      </c>
      <c r="O43" s="106">
        <f t="shared" si="25"/>
        <v>0</v>
      </c>
      <c r="P43" s="106">
        <f t="shared" si="25"/>
        <v>0</v>
      </c>
      <c r="Q43" s="106">
        <f t="shared" si="25"/>
        <v>0</v>
      </c>
      <c r="R43" s="106">
        <f t="shared" si="25"/>
        <v>0</v>
      </c>
      <c r="S43" s="106">
        <f t="shared" si="25"/>
        <v>0</v>
      </c>
      <c r="T43" s="106">
        <f t="shared" si="25"/>
        <v>0</v>
      </c>
      <c r="U43" s="106"/>
      <c r="V43" s="281">
        <f>SUM(E45:T45)</f>
        <v>0</v>
      </c>
      <c r="W43" s="106"/>
      <c r="X43" s="106"/>
      <c r="Y43" s="106">
        <f>Y45</f>
        <v>0</v>
      </c>
      <c r="Z43" s="106">
        <f t="shared" ref="Z43:AU43" si="26">Z45</f>
        <v>0</v>
      </c>
      <c r="AA43" s="106">
        <f t="shared" si="26"/>
        <v>0</v>
      </c>
      <c r="AB43" s="106">
        <f t="shared" si="26"/>
        <v>0</v>
      </c>
      <c r="AC43" s="106">
        <f t="shared" si="26"/>
        <v>0</v>
      </c>
      <c r="AD43" s="106">
        <f t="shared" si="26"/>
        <v>0</v>
      </c>
      <c r="AE43" s="106">
        <f t="shared" si="26"/>
        <v>0</v>
      </c>
      <c r="AF43" s="106">
        <f t="shared" si="26"/>
        <v>0</v>
      </c>
      <c r="AG43" s="106">
        <f t="shared" si="26"/>
        <v>0</v>
      </c>
      <c r="AH43" s="106">
        <f t="shared" si="26"/>
        <v>0</v>
      </c>
      <c r="AI43" s="106">
        <f t="shared" si="26"/>
        <v>0</v>
      </c>
      <c r="AJ43" s="106">
        <f t="shared" si="26"/>
        <v>0</v>
      </c>
      <c r="AK43" s="106">
        <f t="shared" si="26"/>
        <v>0</v>
      </c>
      <c r="AL43" s="106">
        <f t="shared" si="26"/>
        <v>0</v>
      </c>
      <c r="AM43" s="106">
        <f t="shared" si="26"/>
        <v>0</v>
      </c>
      <c r="AN43" s="106">
        <f t="shared" si="26"/>
        <v>0</v>
      </c>
      <c r="AO43" s="106">
        <f t="shared" si="26"/>
        <v>0</v>
      </c>
      <c r="AP43" s="106">
        <f t="shared" si="26"/>
        <v>0</v>
      </c>
      <c r="AQ43" s="106">
        <f t="shared" si="26"/>
        <v>0</v>
      </c>
      <c r="AR43" s="106">
        <f t="shared" si="26"/>
        <v>0</v>
      </c>
      <c r="AS43" s="106">
        <f t="shared" si="26"/>
        <v>0</v>
      </c>
      <c r="AT43" s="106">
        <f t="shared" si="26"/>
        <v>0</v>
      </c>
      <c r="AU43" s="106">
        <f t="shared" si="26"/>
        <v>0</v>
      </c>
      <c r="AV43" s="106"/>
      <c r="AW43" s="106">
        <f>AW45</f>
        <v>0</v>
      </c>
      <c r="AX43" s="273">
        <f>SUM(AX45,AX55,AX57)</f>
        <v>0</v>
      </c>
      <c r="AY43" s="273">
        <f t="shared" ref="AY43:BG43" si="27">SUM(AY45,AY55,AY57)</f>
        <v>0</v>
      </c>
      <c r="AZ43" s="273">
        <f t="shared" si="27"/>
        <v>0</v>
      </c>
      <c r="BA43" s="273">
        <f t="shared" si="27"/>
        <v>0</v>
      </c>
      <c r="BB43" s="273">
        <f t="shared" si="27"/>
        <v>0</v>
      </c>
      <c r="BC43" s="273">
        <f t="shared" si="27"/>
        <v>0</v>
      </c>
      <c r="BD43" s="273">
        <f t="shared" si="27"/>
        <v>0</v>
      </c>
      <c r="BE43" s="273">
        <f t="shared" si="27"/>
        <v>0</v>
      </c>
      <c r="BF43" s="273">
        <f t="shared" si="27"/>
        <v>0</v>
      </c>
      <c r="BG43" s="273">
        <f t="shared" si="27"/>
        <v>0</v>
      </c>
      <c r="BH43" s="278">
        <f t="shared" si="24"/>
        <v>0</v>
      </c>
    </row>
    <row r="44" spans="1:60" ht="20.100000000000001" customHeight="1">
      <c r="A44" s="694"/>
      <c r="B44" s="674" t="s">
        <v>8</v>
      </c>
      <c r="C44" s="670" t="s">
        <v>161</v>
      </c>
      <c r="D44" s="10" t="s">
        <v>67</v>
      </c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53"/>
      <c r="V44" s="201"/>
      <c r="W44" s="54"/>
      <c r="X44" s="54"/>
      <c r="Y44" s="316">
        <v>2</v>
      </c>
      <c r="Z44" s="316">
        <v>0</v>
      </c>
      <c r="AA44" s="316">
        <v>2</v>
      </c>
      <c r="AB44" s="316">
        <v>0</v>
      </c>
      <c r="AC44" s="316">
        <v>0</v>
      </c>
      <c r="AD44" s="316">
        <v>2</v>
      </c>
      <c r="AE44" s="316">
        <v>2</v>
      </c>
      <c r="AF44" s="316">
        <v>0</v>
      </c>
      <c r="AG44" s="316">
        <v>0</v>
      </c>
      <c r="AH44" s="316">
        <v>2</v>
      </c>
      <c r="AI44" s="316">
        <v>0</v>
      </c>
      <c r="AJ44" s="316">
        <v>0</v>
      </c>
      <c r="AK44" s="316">
        <v>2</v>
      </c>
      <c r="AL44" s="316">
        <v>0</v>
      </c>
      <c r="AM44" s="316">
        <v>0</v>
      </c>
      <c r="AN44" s="316">
        <v>0</v>
      </c>
      <c r="AO44" s="316">
        <v>2</v>
      </c>
      <c r="AP44" s="316">
        <v>2</v>
      </c>
      <c r="AQ44" s="316">
        <v>0</v>
      </c>
      <c r="AR44" s="316">
        <v>2</v>
      </c>
      <c r="AS44" s="316">
        <v>0</v>
      </c>
      <c r="AT44" s="316">
        <v>2</v>
      </c>
      <c r="AU44" s="316">
        <v>0</v>
      </c>
      <c r="AV44" s="267" t="s">
        <v>226</v>
      </c>
      <c r="AW44" s="203">
        <f>SUM(Y44:AU44)</f>
        <v>20</v>
      </c>
      <c r="AX44" s="317"/>
      <c r="AY44" s="317"/>
      <c r="AZ44" s="317"/>
      <c r="BA44" s="317"/>
      <c r="BB44" s="317"/>
      <c r="BC44" s="317"/>
      <c r="BD44" s="317"/>
      <c r="BE44" s="317"/>
      <c r="BF44" s="317"/>
      <c r="BG44" s="318"/>
      <c r="BH44" s="282">
        <f t="shared" si="24"/>
        <v>20</v>
      </c>
    </row>
    <row r="45" spans="1:60" ht="20.100000000000001" customHeight="1" thickBot="1">
      <c r="A45" s="694"/>
      <c r="B45" s="675"/>
      <c r="C45" s="676"/>
      <c r="D45" s="13" t="s">
        <v>68</v>
      </c>
      <c r="E45" s="288"/>
      <c r="F45" s="288"/>
      <c r="G45" s="288"/>
      <c r="H45" s="288"/>
      <c r="I45" s="288"/>
      <c r="J45" s="288"/>
      <c r="K45" s="288"/>
      <c r="L45" s="288"/>
      <c r="M45" s="288"/>
      <c r="N45" s="288"/>
      <c r="O45" s="288"/>
      <c r="P45" s="288"/>
      <c r="Q45" s="288"/>
      <c r="R45" s="288"/>
      <c r="S45" s="288"/>
      <c r="T45" s="288"/>
      <c r="U45" s="58"/>
      <c r="V45" s="285"/>
      <c r="W45" s="59"/>
      <c r="X45" s="59"/>
      <c r="Y45" s="288">
        <v>0</v>
      </c>
      <c r="Z45" s="288">
        <v>0</v>
      </c>
      <c r="AA45" s="288">
        <v>0</v>
      </c>
      <c r="AB45" s="288">
        <v>0</v>
      </c>
      <c r="AC45" s="288">
        <v>0</v>
      </c>
      <c r="AD45" s="288">
        <v>0</v>
      </c>
      <c r="AE45" s="288">
        <v>0</v>
      </c>
      <c r="AF45" s="288">
        <v>0</v>
      </c>
      <c r="AG45" s="288">
        <v>0</v>
      </c>
      <c r="AH45" s="288">
        <v>0</v>
      </c>
      <c r="AI45" s="288">
        <v>0</v>
      </c>
      <c r="AJ45" s="288">
        <v>0</v>
      </c>
      <c r="AK45" s="288">
        <v>0</v>
      </c>
      <c r="AL45" s="288">
        <v>0</v>
      </c>
      <c r="AM45" s="288">
        <v>0</v>
      </c>
      <c r="AN45" s="288">
        <v>0</v>
      </c>
      <c r="AO45" s="288">
        <v>0</v>
      </c>
      <c r="AP45" s="288">
        <v>0</v>
      </c>
      <c r="AQ45" s="288">
        <v>0</v>
      </c>
      <c r="AR45" s="288">
        <v>0</v>
      </c>
      <c r="AS45" s="288">
        <v>0</v>
      </c>
      <c r="AT45" s="288">
        <v>0</v>
      </c>
      <c r="AU45" s="288">
        <v>0</v>
      </c>
      <c r="AV45" s="289"/>
      <c r="AW45" s="284">
        <f>SUM(Y45:AU45)</f>
        <v>0</v>
      </c>
      <c r="AX45" s="319"/>
      <c r="AY45" s="319"/>
      <c r="AZ45" s="319"/>
      <c r="BA45" s="319"/>
      <c r="BB45" s="319"/>
      <c r="BC45" s="319"/>
      <c r="BD45" s="319"/>
      <c r="BE45" s="319"/>
      <c r="BF45" s="319"/>
      <c r="BG45" s="320"/>
      <c r="BH45" s="293">
        <f t="shared" si="24"/>
        <v>0</v>
      </c>
    </row>
    <row r="46" spans="1:60" ht="20.100000000000001" customHeight="1">
      <c r="A46" s="694"/>
      <c r="B46" s="677" t="s">
        <v>162</v>
      </c>
      <c r="C46" s="679" t="s">
        <v>163</v>
      </c>
      <c r="D46" s="35" t="s">
        <v>67</v>
      </c>
      <c r="E46" s="211">
        <f>E48</f>
        <v>0</v>
      </c>
      <c r="F46" s="81">
        <f t="shared" ref="F46:T46" si="28">F48</f>
        <v>0</v>
      </c>
      <c r="G46" s="81">
        <f t="shared" si="28"/>
        <v>0</v>
      </c>
      <c r="H46" s="81">
        <f t="shared" si="28"/>
        <v>0</v>
      </c>
      <c r="I46" s="81">
        <f t="shared" si="28"/>
        <v>0</v>
      </c>
      <c r="J46" s="81">
        <f t="shared" si="28"/>
        <v>0</v>
      </c>
      <c r="K46" s="81">
        <f t="shared" si="28"/>
        <v>0</v>
      </c>
      <c r="L46" s="81">
        <f t="shared" si="28"/>
        <v>0</v>
      </c>
      <c r="M46" s="81">
        <f t="shared" si="28"/>
        <v>0</v>
      </c>
      <c r="N46" s="81">
        <f t="shared" si="28"/>
        <v>0</v>
      </c>
      <c r="O46" s="81">
        <f t="shared" si="28"/>
        <v>0</v>
      </c>
      <c r="P46" s="81">
        <f t="shared" si="28"/>
        <v>0</v>
      </c>
      <c r="Q46" s="81">
        <f t="shared" si="28"/>
        <v>0</v>
      </c>
      <c r="R46" s="81">
        <f t="shared" si="28"/>
        <v>0</v>
      </c>
      <c r="S46" s="81">
        <f t="shared" si="28"/>
        <v>0</v>
      </c>
      <c r="T46" s="81">
        <f t="shared" si="28"/>
        <v>0</v>
      </c>
      <c r="U46" s="81"/>
      <c r="V46" s="81">
        <f>SUM(E46:T46)</f>
        <v>0</v>
      </c>
      <c r="W46" s="36"/>
      <c r="X46" s="36"/>
      <c r="Y46" s="81">
        <f>Y48</f>
        <v>2</v>
      </c>
      <c r="Z46" s="81">
        <f t="shared" ref="Z46:AU46" si="29">Z48</f>
        <v>2</v>
      </c>
      <c r="AA46" s="81">
        <f t="shared" si="29"/>
        <v>2</v>
      </c>
      <c r="AB46" s="81">
        <f t="shared" si="29"/>
        <v>2</v>
      </c>
      <c r="AC46" s="81">
        <f t="shared" si="29"/>
        <v>2</v>
      </c>
      <c r="AD46" s="81">
        <f t="shared" si="29"/>
        <v>2</v>
      </c>
      <c r="AE46" s="81">
        <f t="shared" si="29"/>
        <v>2</v>
      </c>
      <c r="AF46" s="81">
        <f t="shared" si="29"/>
        <v>2</v>
      </c>
      <c r="AG46" s="81">
        <f t="shared" si="29"/>
        <v>2</v>
      </c>
      <c r="AH46" s="81">
        <f t="shared" si="29"/>
        <v>2</v>
      </c>
      <c r="AI46" s="81">
        <f t="shared" si="29"/>
        <v>2</v>
      </c>
      <c r="AJ46" s="81">
        <f t="shared" si="29"/>
        <v>2</v>
      </c>
      <c r="AK46" s="81">
        <f t="shared" si="29"/>
        <v>2</v>
      </c>
      <c r="AL46" s="81">
        <f t="shared" si="29"/>
        <v>2</v>
      </c>
      <c r="AM46" s="81">
        <f t="shared" si="29"/>
        <v>2</v>
      </c>
      <c r="AN46" s="81">
        <f t="shared" si="29"/>
        <v>2</v>
      </c>
      <c r="AO46" s="81">
        <f t="shared" si="29"/>
        <v>2</v>
      </c>
      <c r="AP46" s="81">
        <f t="shared" si="29"/>
        <v>2</v>
      </c>
      <c r="AQ46" s="81">
        <f t="shared" si="29"/>
        <v>2</v>
      </c>
      <c r="AR46" s="81">
        <f t="shared" si="29"/>
        <v>2</v>
      </c>
      <c r="AS46" s="81">
        <f t="shared" si="29"/>
        <v>2</v>
      </c>
      <c r="AT46" s="81">
        <f t="shared" si="29"/>
        <v>2</v>
      </c>
      <c r="AU46" s="81">
        <f t="shared" si="29"/>
        <v>2</v>
      </c>
      <c r="AV46" s="81"/>
      <c r="AW46" s="81">
        <f>SUM(Y46:AU46)</f>
        <v>46</v>
      </c>
      <c r="AX46" s="37">
        <f>SUM(AX48,AX58,AX60)</f>
        <v>0</v>
      </c>
      <c r="AY46" s="37">
        <f t="shared" ref="AY46:BG46" si="30">SUM(AY48,AY58,AY60)</f>
        <v>0</v>
      </c>
      <c r="AZ46" s="37">
        <f t="shared" si="30"/>
        <v>0</v>
      </c>
      <c r="BA46" s="37">
        <f t="shared" si="30"/>
        <v>0</v>
      </c>
      <c r="BB46" s="37">
        <f t="shared" si="30"/>
        <v>0</v>
      </c>
      <c r="BC46" s="37">
        <f t="shared" si="30"/>
        <v>0</v>
      </c>
      <c r="BD46" s="37">
        <f t="shared" si="30"/>
        <v>0</v>
      </c>
      <c r="BE46" s="37">
        <f t="shared" si="30"/>
        <v>0</v>
      </c>
      <c r="BF46" s="37">
        <f t="shared" si="30"/>
        <v>0</v>
      </c>
      <c r="BG46" s="37">
        <f t="shared" si="30"/>
        <v>0</v>
      </c>
      <c r="BH46" s="277">
        <f t="shared" si="24"/>
        <v>46</v>
      </c>
    </row>
    <row r="47" spans="1:60" ht="20.100000000000001" customHeight="1" thickBot="1">
      <c r="A47" s="694"/>
      <c r="B47" s="678"/>
      <c r="C47" s="680"/>
      <c r="D47" s="272" t="s">
        <v>68</v>
      </c>
      <c r="E47" s="321">
        <f>E49</f>
        <v>0</v>
      </c>
      <c r="F47" s="295">
        <f t="shared" ref="F47:T47" si="31">F49</f>
        <v>0</v>
      </c>
      <c r="G47" s="295">
        <f t="shared" si="31"/>
        <v>0</v>
      </c>
      <c r="H47" s="295">
        <f t="shared" si="31"/>
        <v>0</v>
      </c>
      <c r="I47" s="295">
        <f t="shared" si="31"/>
        <v>0</v>
      </c>
      <c r="J47" s="295">
        <f t="shared" si="31"/>
        <v>0</v>
      </c>
      <c r="K47" s="295">
        <f t="shared" si="31"/>
        <v>0</v>
      </c>
      <c r="L47" s="295">
        <f t="shared" si="31"/>
        <v>0</v>
      </c>
      <c r="M47" s="295">
        <f t="shared" si="31"/>
        <v>0</v>
      </c>
      <c r="N47" s="295">
        <f t="shared" si="31"/>
        <v>0</v>
      </c>
      <c r="O47" s="295">
        <f t="shared" si="31"/>
        <v>0</v>
      </c>
      <c r="P47" s="295">
        <f t="shared" si="31"/>
        <v>0</v>
      </c>
      <c r="Q47" s="295">
        <f t="shared" si="31"/>
        <v>0</v>
      </c>
      <c r="R47" s="295">
        <f t="shared" si="31"/>
        <v>0</v>
      </c>
      <c r="S47" s="295">
        <f t="shared" si="31"/>
        <v>0</v>
      </c>
      <c r="T47" s="295">
        <f t="shared" si="31"/>
        <v>0</v>
      </c>
      <c r="U47" s="295"/>
      <c r="V47" s="296">
        <f>SUM(E49:T49)</f>
        <v>0</v>
      </c>
      <c r="W47" s="295"/>
      <c r="X47" s="295"/>
      <c r="Y47" s="295">
        <f>Y49</f>
        <v>0</v>
      </c>
      <c r="Z47" s="295">
        <f t="shared" ref="Z47:AU47" si="32">Z49</f>
        <v>0</v>
      </c>
      <c r="AA47" s="295">
        <f t="shared" si="32"/>
        <v>0</v>
      </c>
      <c r="AB47" s="295">
        <f t="shared" si="32"/>
        <v>0</v>
      </c>
      <c r="AC47" s="295">
        <f t="shared" si="32"/>
        <v>0</v>
      </c>
      <c r="AD47" s="295">
        <f t="shared" si="32"/>
        <v>0</v>
      </c>
      <c r="AE47" s="295">
        <f t="shared" si="32"/>
        <v>0</v>
      </c>
      <c r="AF47" s="295">
        <f t="shared" si="32"/>
        <v>0</v>
      </c>
      <c r="AG47" s="295">
        <f t="shared" si="32"/>
        <v>0</v>
      </c>
      <c r="AH47" s="295">
        <f t="shared" si="32"/>
        <v>0</v>
      </c>
      <c r="AI47" s="295">
        <f t="shared" si="32"/>
        <v>0</v>
      </c>
      <c r="AJ47" s="295">
        <f t="shared" si="32"/>
        <v>0</v>
      </c>
      <c r="AK47" s="295">
        <f t="shared" si="32"/>
        <v>0</v>
      </c>
      <c r="AL47" s="295">
        <f t="shared" si="32"/>
        <v>0</v>
      </c>
      <c r="AM47" s="295">
        <f t="shared" si="32"/>
        <v>0</v>
      </c>
      <c r="AN47" s="295">
        <f t="shared" si="32"/>
        <v>0</v>
      </c>
      <c r="AO47" s="295">
        <f t="shared" si="32"/>
        <v>0</v>
      </c>
      <c r="AP47" s="295">
        <f t="shared" si="32"/>
        <v>0</v>
      </c>
      <c r="AQ47" s="295">
        <f t="shared" si="32"/>
        <v>0</v>
      </c>
      <c r="AR47" s="295">
        <f t="shared" si="32"/>
        <v>0</v>
      </c>
      <c r="AS47" s="295">
        <f t="shared" si="32"/>
        <v>0</v>
      </c>
      <c r="AT47" s="295">
        <f t="shared" si="32"/>
        <v>0</v>
      </c>
      <c r="AU47" s="295">
        <f t="shared" si="32"/>
        <v>0</v>
      </c>
      <c r="AV47" s="295"/>
      <c r="AW47" s="295">
        <f>AW49</f>
        <v>0</v>
      </c>
      <c r="AX47" s="297">
        <f>SUM(AX49,AX59,AX61)</f>
        <v>0</v>
      </c>
      <c r="AY47" s="297">
        <f t="shared" ref="AY47:BG47" si="33">SUM(AY49,AY59,AY61)</f>
        <v>0</v>
      </c>
      <c r="AZ47" s="297">
        <f t="shared" si="33"/>
        <v>0</v>
      </c>
      <c r="BA47" s="297">
        <f t="shared" si="33"/>
        <v>0</v>
      </c>
      <c r="BB47" s="297">
        <f t="shared" si="33"/>
        <v>0</v>
      </c>
      <c r="BC47" s="297">
        <f t="shared" si="33"/>
        <v>0</v>
      </c>
      <c r="BD47" s="297">
        <f t="shared" si="33"/>
        <v>0</v>
      </c>
      <c r="BE47" s="297">
        <f t="shared" si="33"/>
        <v>0</v>
      </c>
      <c r="BF47" s="297">
        <f t="shared" si="33"/>
        <v>0</v>
      </c>
      <c r="BG47" s="297">
        <f t="shared" si="33"/>
        <v>0</v>
      </c>
      <c r="BH47" s="315">
        <f t="shared" si="24"/>
        <v>0</v>
      </c>
    </row>
    <row r="48" spans="1:60" ht="20.100000000000001" customHeight="1">
      <c r="A48" s="694"/>
      <c r="B48" s="668" t="s">
        <v>15</v>
      </c>
      <c r="C48" s="670" t="s">
        <v>164</v>
      </c>
      <c r="D48" s="331" t="s">
        <v>67</v>
      </c>
      <c r="E48" s="311"/>
      <c r="F48" s="312"/>
      <c r="G48" s="312"/>
      <c r="H48" s="312"/>
      <c r="I48" s="312"/>
      <c r="J48" s="312"/>
      <c r="K48" s="312"/>
      <c r="L48" s="312"/>
      <c r="M48" s="312"/>
      <c r="N48" s="312"/>
      <c r="O48" s="312"/>
      <c r="P48" s="312"/>
      <c r="Q48" s="312"/>
      <c r="R48" s="312"/>
      <c r="S48" s="312"/>
      <c r="T48" s="312"/>
      <c r="U48" s="303"/>
      <c r="V48" s="304"/>
      <c r="W48" s="305"/>
      <c r="X48" s="305"/>
      <c r="Y48" s="322">
        <v>2</v>
      </c>
      <c r="Z48" s="323">
        <v>2</v>
      </c>
      <c r="AA48" s="323">
        <v>2</v>
      </c>
      <c r="AB48" s="323">
        <v>2</v>
      </c>
      <c r="AC48" s="323">
        <v>2</v>
      </c>
      <c r="AD48" s="323">
        <v>2</v>
      </c>
      <c r="AE48" s="323">
        <v>2</v>
      </c>
      <c r="AF48" s="323">
        <v>2</v>
      </c>
      <c r="AG48" s="323">
        <v>2</v>
      </c>
      <c r="AH48" s="323">
        <v>2</v>
      </c>
      <c r="AI48" s="323">
        <v>2</v>
      </c>
      <c r="AJ48" s="323">
        <v>2</v>
      </c>
      <c r="AK48" s="323">
        <v>2</v>
      </c>
      <c r="AL48" s="323">
        <v>2</v>
      </c>
      <c r="AM48" s="323">
        <v>2</v>
      </c>
      <c r="AN48" s="323">
        <v>2</v>
      </c>
      <c r="AO48" s="323">
        <v>2</v>
      </c>
      <c r="AP48" s="323">
        <v>2</v>
      </c>
      <c r="AQ48" s="323">
        <v>2</v>
      </c>
      <c r="AR48" s="323">
        <v>2</v>
      </c>
      <c r="AS48" s="323">
        <v>2</v>
      </c>
      <c r="AT48" s="323">
        <v>2</v>
      </c>
      <c r="AU48" s="323">
        <v>2</v>
      </c>
      <c r="AV48" s="544" t="s">
        <v>226</v>
      </c>
      <c r="AW48" s="324">
        <f>SUM(Y48:AU48)</f>
        <v>46</v>
      </c>
      <c r="AX48" s="313"/>
      <c r="AY48" s="313"/>
      <c r="AZ48" s="313"/>
      <c r="BA48" s="313"/>
      <c r="BB48" s="313"/>
      <c r="BC48" s="313"/>
      <c r="BD48" s="313"/>
      <c r="BE48" s="313"/>
      <c r="BF48" s="313"/>
      <c r="BG48" s="314"/>
      <c r="BH48" s="325">
        <f t="shared" si="24"/>
        <v>46</v>
      </c>
    </row>
    <row r="49" spans="1:60" ht="20.100000000000001" customHeight="1" thickBot="1">
      <c r="A49" s="694"/>
      <c r="B49" s="669"/>
      <c r="C49" s="671"/>
      <c r="D49" s="92" t="s">
        <v>68</v>
      </c>
      <c r="E49" s="306"/>
      <c r="F49" s="307"/>
      <c r="G49" s="307"/>
      <c r="H49" s="307"/>
      <c r="I49" s="307"/>
      <c r="J49" s="307"/>
      <c r="K49" s="307"/>
      <c r="L49" s="307"/>
      <c r="M49" s="307"/>
      <c r="N49" s="307"/>
      <c r="O49" s="307"/>
      <c r="P49" s="307"/>
      <c r="Q49" s="307"/>
      <c r="R49" s="307"/>
      <c r="S49" s="307"/>
      <c r="T49" s="307"/>
      <c r="U49" s="65"/>
      <c r="V49" s="280"/>
      <c r="W49" s="66"/>
      <c r="X49" s="66"/>
      <c r="Y49" s="307">
        <v>0</v>
      </c>
      <c r="Z49" s="307">
        <v>0</v>
      </c>
      <c r="AA49" s="307">
        <v>0</v>
      </c>
      <c r="AB49" s="307">
        <v>0</v>
      </c>
      <c r="AC49" s="307">
        <v>0</v>
      </c>
      <c r="AD49" s="307">
        <v>0</v>
      </c>
      <c r="AE49" s="307">
        <v>0</v>
      </c>
      <c r="AF49" s="307">
        <v>0</v>
      </c>
      <c r="AG49" s="307">
        <v>0</v>
      </c>
      <c r="AH49" s="307">
        <v>0</v>
      </c>
      <c r="AI49" s="307">
        <v>0</v>
      </c>
      <c r="AJ49" s="307">
        <v>0</v>
      </c>
      <c r="AK49" s="307">
        <v>0</v>
      </c>
      <c r="AL49" s="307">
        <v>0</v>
      </c>
      <c r="AM49" s="307">
        <v>0</v>
      </c>
      <c r="AN49" s="307">
        <v>0</v>
      </c>
      <c r="AO49" s="307">
        <v>0</v>
      </c>
      <c r="AP49" s="307">
        <v>0</v>
      </c>
      <c r="AQ49" s="307">
        <v>0</v>
      </c>
      <c r="AR49" s="307">
        <v>0</v>
      </c>
      <c r="AS49" s="307">
        <v>0</v>
      </c>
      <c r="AT49" s="307">
        <v>0</v>
      </c>
      <c r="AU49" s="307">
        <v>0</v>
      </c>
      <c r="AV49" s="308"/>
      <c r="AW49" s="309">
        <f>SUM(Y49:AU49)</f>
        <v>0</v>
      </c>
      <c r="AX49" s="326"/>
      <c r="AY49" s="326"/>
      <c r="AZ49" s="326"/>
      <c r="BA49" s="326"/>
      <c r="BB49" s="326"/>
      <c r="BC49" s="326"/>
      <c r="BD49" s="326"/>
      <c r="BE49" s="326"/>
      <c r="BF49" s="326"/>
      <c r="BG49" s="327"/>
      <c r="BH49" s="310">
        <f t="shared" si="24"/>
        <v>0</v>
      </c>
    </row>
    <row r="50" spans="1:60" ht="23.25" customHeight="1">
      <c r="A50" s="694"/>
      <c r="B50" s="684" t="s">
        <v>69</v>
      </c>
      <c r="C50" s="685"/>
      <c r="D50" s="686"/>
      <c r="E50" s="298">
        <f>SUM(E8,E30,E38)</f>
        <v>36</v>
      </c>
      <c r="F50" s="299">
        <f t="shared" ref="F50:T50" si="34">SUM(F8,F30,F38)</f>
        <v>36</v>
      </c>
      <c r="G50" s="299">
        <f t="shared" si="34"/>
        <v>36</v>
      </c>
      <c r="H50" s="299">
        <f t="shared" si="34"/>
        <v>36</v>
      </c>
      <c r="I50" s="299">
        <f t="shared" si="34"/>
        <v>36</v>
      </c>
      <c r="J50" s="299">
        <f t="shared" si="34"/>
        <v>36</v>
      </c>
      <c r="K50" s="299">
        <f t="shared" si="34"/>
        <v>36</v>
      </c>
      <c r="L50" s="299">
        <f t="shared" si="34"/>
        <v>36</v>
      </c>
      <c r="M50" s="299">
        <f t="shared" si="34"/>
        <v>36</v>
      </c>
      <c r="N50" s="299">
        <f t="shared" si="34"/>
        <v>36</v>
      </c>
      <c r="O50" s="299">
        <f t="shared" si="34"/>
        <v>36</v>
      </c>
      <c r="P50" s="299">
        <f t="shared" si="34"/>
        <v>36</v>
      </c>
      <c r="Q50" s="299">
        <f t="shared" si="34"/>
        <v>36</v>
      </c>
      <c r="R50" s="299">
        <f t="shared" si="34"/>
        <v>36</v>
      </c>
      <c r="S50" s="299">
        <f t="shared" si="34"/>
        <v>36</v>
      </c>
      <c r="T50" s="299">
        <f t="shared" si="34"/>
        <v>36</v>
      </c>
      <c r="U50" s="286" t="s">
        <v>88</v>
      </c>
      <c r="V50" s="203">
        <f>SUM(E50:T50)</f>
        <v>576</v>
      </c>
      <c r="W50" s="287"/>
      <c r="X50" s="287"/>
      <c r="Y50" s="299">
        <f>SUM(Y8,Y30,Y38,Y42,Y46)</f>
        <v>36</v>
      </c>
      <c r="Z50" s="299">
        <f t="shared" ref="Z50:AU50" si="35">SUM(Z8,Z30,Z38,Z42,Z46)</f>
        <v>36</v>
      </c>
      <c r="AA50" s="299">
        <f t="shared" si="35"/>
        <v>36</v>
      </c>
      <c r="AB50" s="299">
        <f t="shared" si="35"/>
        <v>36</v>
      </c>
      <c r="AC50" s="299">
        <f t="shared" si="35"/>
        <v>36</v>
      </c>
      <c r="AD50" s="299">
        <f t="shared" si="35"/>
        <v>36</v>
      </c>
      <c r="AE50" s="299">
        <f t="shared" si="35"/>
        <v>36</v>
      </c>
      <c r="AF50" s="299">
        <f t="shared" si="35"/>
        <v>36</v>
      </c>
      <c r="AG50" s="299">
        <f t="shared" si="35"/>
        <v>36</v>
      </c>
      <c r="AH50" s="299">
        <f t="shared" si="35"/>
        <v>36</v>
      </c>
      <c r="AI50" s="299">
        <f t="shared" si="35"/>
        <v>36</v>
      </c>
      <c r="AJ50" s="299">
        <f t="shared" si="35"/>
        <v>36</v>
      </c>
      <c r="AK50" s="299">
        <f t="shared" si="35"/>
        <v>36</v>
      </c>
      <c r="AL50" s="299">
        <f t="shared" si="35"/>
        <v>36</v>
      </c>
      <c r="AM50" s="299">
        <f t="shared" si="35"/>
        <v>36</v>
      </c>
      <c r="AN50" s="299">
        <f t="shared" si="35"/>
        <v>36</v>
      </c>
      <c r="AO50" s="299">
        <f t="shared" si="35"/>
        <v>36</v>
      </c>
      <c r="AP50" s="299">
        <f t="shared" si="35"/>
        <v>36</v>
      </c>
      <c r="AQ50" s="299">
        <f t="shared" si="35"/>
        <v>36</v>
      </c>
      <c r="AR50" s="299">
        <f t="shared" si="35"/>
        <v>36</v>
      </c>
      <c r="AS50" s="299">
        <f t="shared" si="35"/>
        <v>36</v>
      </c>
      <c r="AT50" s="299">
        <f t="shared" si="35"/>
        <v>36</v>
      </c>
      <c r="AU50" s="299">
        <f t="shared" si="35"/>
        <v>36</v>
      </c>
      <c r="AV50" s="300" t="s">
        <v>86</v>
      </c>
      <c r="AW50" s="203">
        <f>SUM(Y50:AU50)</f>
        <v>828</v>
      </c>
      <c r="AX50" s="301"/>
      <c r="AY50" s="301"/>
      <c r="AZ50" s="301"/>
      <c r="BA50" s="301"/>
      <c r="BB50" s="301"/>
      <c r="BC50" s="301"/>
      <c r="BD50" s="301"/>
      <c r="BE50" s="301"/>
      <c r="BF50" s="301"/>
      <c r="BG50" s="302"/>
      <c r="BH50" s="294">
        <f>SUM(V50,AW50)</f>
        <v>1404</v>
      </c>
    </row>
    <row r="51" spans="1:60" ht="26.25" customHeight="1">
      <c r="A51" s="695"/>
      <c r="B51" s="687" t="s">
        <v>70</v>
      </c>
      <c r="C51" s="688"/>
      <c r="D51" s="689"/>
      <c r="E51" s="291">
        <f>SUM(E9,E31,E39)</f>
        <v>0</v>
      </c>
      <c r="F51" s="67">
        <f t="shared" ref="F51:T51" si="36">SUM(F9,F31,F39)</f>
        <v>0</v>
      </c>
      <c r="G51" s="67">
        <f t="shared" si="36"/>
        <v>0</v>
      </c>
      <c r="H51" s="67">
        <f t="shared" si="36"/>
        <v>0</v>
      </c>
      <c r="I51" s="67">
        <f t="shared" si="36"/>
        <v>0</v>
      </c>
      <c r="J51" s="67">
        <f t="shared" si="36"/>
        <v>0</v>
      </c>
      <c r="K51" s="67">
        <f t="shared" si="36"/>
        <v>0</v>
      </c>
      <c r="L51" s="67">
        <f t="shared" si="36"/>
        <v>0</v>
      </c>
      <c r="M51" s="67">
        <f t="shared" si="36"/>
        <v>0</v>
      </c>
      <c r="N51" s="67">
        <f t="shared" si="36"/>
        <v>0</v>
      </c>
      <c r="O51" s="67">
        <f t="shared" si="36"/>
        <v>0</v>
      </c>
      <c r="P51" s="67">
        <f t="shared" si="36"/>
        <v>0</v>
      </c>
      <c r="Q51" s="67">
        <f t="shared" si="36"/>
        <v>0</v>
      </c>
      <c r="R51" s="67">
        <f t="shared" si="36"/>
        <v>0</v>
      </c>
      <c r="S51" s="67">
        <f t="shared" si="36"/>
        <v>0</v>
      </c>
      <c r="T51" s="67">
        <f t="shared" si="36"/>
        <v>0</v>
      </c>
      <c r="U51" s="58"/>
      <c r="V51" s="68">
        <f>SUM(V9,V31)</f>
        <v>0</v>
      </c>
      <c r="W51" s="59"/>
      <c r="X51" s="59"/>
      <c r="Y51" s="67">
        <f>SUM(Y9,Y31,Y39,Y43,Y47)</f>
        <v>0</v>
      </c>
      <c r="Z51" s="67">
        <f t="shared" ref="Z51:AU51" si="37">SUM(Z9,Z31,Z39)</f>
        <v>0</v>
      </c>
      <c r="AA51" s="67">
        <f t="shared" si="37"/>
        <v>0</v>
      </c>
      <c r="AB51" s="67">
        <f t="shared" si="37"/>
        <v>0</v>
      </c>
      <c r="AC51" s="67">
        <f t="shared" si="37"/>
        <v>0</v>
      </c>
      <c r="AD51" s="67">
        <f t="shared" si="37"/>
        <v>0</v>
      </c>
      <c r="AE51" s="67">
        <f t="shared" si="37"/>
        <v>0</v>
      </c>
      <c r="AF51" s="67">
        <f t="shared" si="37"/>
        <v>0</v>
      </c>
      <c r="AG51" s="67">
        <f t="shared" si="37"/>
        <v>0</v>
      </c>
      <c r="AH51" s="67">
        <f t="shared" si="37"/>
        <v>0</v>
      </c>
      <c r="AI51" s="67">
        <f t="shared" si="37"/>
        <v>0</v>
      </c>
      <c r="AJ51" s="67">
        <f t="shared" si="37"/>
        <v>0</v>
      </c>
      <c r="AK51" s="67">
        <f t="shared" si="37"/>
        <v>0</v>
      </c>
      <c r="AL51" s="67">
        <f t="shared" si="37"/>
        <v>0</v>
      </c>
      <c r="AM51" s="67">
        <f t="shared" si="37"/>
        <v>0</v>
      </c>
      <c r="AN51" s="67">
        <f t="shared" si="37"/>
        <v>0</v>
      </c>
      <c r="AO51" s="67">
        <f t="shared" si="37"/>
        <v>0</v>
      </c>
      <c r="AP51" s="67">
        <f t="shared" si="37"/>
        <v>0</v>
      </c>
      <c r="AQ51" s="67">
        <f t="shared" si="37"/>
        <v>0</v>
      </c>
      <c r="AR51" s="67">
        <f t="shared" si="37"/>
        <v>0</v>
      </c>
      <c r="AS51" s="67">
        <f t="shared" si="37"/>
        <v>0</v>
      </c>
      <c r="AT51" s="67">
        <f t="shared" si="37"/>
        <v>0</v>
      </c>
      <c r="AU51" s="67">
        <f t="shared" si="37"/>
        <v>0</v>
      </c>
      <c r="AV51" s="49"/>
      <c r="AW51" s="68">
        <f>SUM(Y51:AU51)</f>
        <v>0</v>
      </c>
      <c r="AX51" s="69"/>
      <c r="AY51" s="69"/>
      <c r="AZ51" s="69"/>
      <c r="BA51" s="69"/>
      <c r="BB51" s="69"/>
      <c r="BC51" s="69"/>
      <c r="BD51" s="69"/>
      <c r="BE51" s="69"/>
      <c r="BF51" s="69"/>
      <c r="BG51" s="70"/>
      <c r="BH51" s="71">
        <f t="shared" si="24"/>
        <v>0</v>
      </c>
    </row>
    <row r="52" spans="1:60" ht="20.100000000000001" customHeight="1" thickBot="1">
      <c r="A52" s="64"/>
      <c r="B52" s="690" t="s">
        <v>71</v>
      </c>
      <c r="C52" s="691"/>
      <c r="D52" s="692"/>
      <c r="E52" s="292">
        <f>SUM(E50:E51)</f>
        <v>36</v>
      </c>
      <c r="F52" s="22">
        <f t="shared" ref="F52:T52" si="38">SUM(F50:F51)</f>
        <v>36</v>
      </c>
      <c r="G52" s="22">
        <f t="shared" si="38"/>
        <v>36</v>
      </c>
      <c r="H52" s="22">
        <f t="shared" si="38"/>
        <v>36</v>
      </c>
      <c r="I52" s="22">
        <f t="shared" si="38"/>
        <v>36</v>
      </c>
      <c r="J52" s="22">
        <f t="shared" si="38"/>
        <v>36</v>
      </c>
      <c r="K52" s="22">
        <f t="shared" si="38"/>
        <v>36</v>
      </c>
      <c r="L52" s="22">
        <f t="shared" si="38"/>
        <v>36</v>
      </c>
      <c r="M52" s="22">
        <f t="shared" si="38"/>
        <v>36</v>
      </c>
      <c r="N52" s="22">
        <f t="shared" si="38"/>
        <v>36</v>
      </c>
      <c r="O52" s="22">
        <f t="shared" si="38"/>
        <v>36</v>
      </c>
      <c r="P52" s="22">
        <f t="shared" si="38"/>
        <v>36</v>
      </c>
      <c r="Q52" s="22">
        <f t="shared" si="38"/>
        <v>36</v>
      </c>
      <c r="R52" s="22">
        <f t="shared" si="38"/>
        <v>36</v>
      </c>
      <c r="S52" s="22">
        <f t="shared" si="38"/>
        <v>36</v>
      </c>
      <c r="T52" s="22">
        <f t="shared" si="38"/>
        <v>36</v>
      </c>
      <c r="U52" s="65"/>
      <c r="V52" s="204">
        <f>SUM(V50:V51)</f>
        <v>576</v>
      </c>
      <c r="W52" s="66"/>
      <c r="X52" s="66"/>
      <c r="Y52" s="22">
        <f t="shared" ref="Y52:AU52" si="39">SUM(Y50:Y51)</f>
        <v>36</v>
      </c>
      <c r="Z52" s="22">
        <f t="shared" si="39"/>
        <v>36</v>
      </c>
      <c r="AA52" s="22">
        <f t="shared" si="39"/>
        <v>36</v>
      </c>
      <c r="AB52" s="22">
        <f t="shared" si="39"/>
        <v>36</v>
      </c>
      <c r="AC52" s="22">
        <f t="shared" si="39"/>
        <v>36</v>
      </c>
      <c r="AD52" s="22">
        <f t="shared" si="39"/>
        <v>36</v>
      </c>
      <c r="AE52" s="22">
        <f t="shared" si="39"/>
        <v>36</v>
      </c>
      <c r="AF52" s="22">
        <f t="shared" si="39"/>
        <v>36</v>
      </c>
      <c r="AG52" s="22">
        <f t="shared" si="39"/>
        <v>36</v>
      </c>
      <c r="AH52" s="22">
        <f t="shared" si="39"/>
        <v>36</v>
      </c>
      <c r="AI52" s="22">
        <f t="shared" si="39"/>
        <v>36</v>
      </c>
      <c r="AJ52" s="22">
        <f t="shared" si="39"/>
        <v>36</v>
      </c>
      <c r="AK52" s="22">
        <f t="shared" si="39"/>
        <v>36</v>
      </c>
      <c r="AL52" s="22">
        <f t="shared" si="39"/>
        <v>36</v>
      </c>
      <c r="AM52" s="22">
        <f t="shared" si="39"/>
        <v>36</v>
      </c>
      <c r="AN52" s="22">
        <f t="shared" si="39"/>
        <v>36</v>
      </c>
      <c r="AO52" s="22">
        <f t="shared" si="39"/>
        <v>36</v>
      </c>
      <c r="AP52" s="22">
        <f t="shared" si="39"/>
        <v>36</v>
      </c>
      <c r="AQ52" s="22">
        <f t="shared" si="39"/>
        <v>36</v>
      </c>
      <c r="AR52" s="22">
        <f t="shared" si="39"/>
        <v>36</v>
      </c>
      <c r="AS52" s="22">
        <f t="shared" si="39"/>
        <v>36</v>
      </c>
      <c r="AT52" s="22">
        <f t="shared" si="39"/>
        <v>36</v>
      </c>
      <c r="AU52" s="22">
        <f t="shared" si="39"/>
        <v>36</v>
      </c>
      <c r="AV52" s="73"/>
      <c r="AW52" s="72">
        <f>SUM(AW50:AW51)</f>
        <v>828</v>
      </c>
      <c r="AX52" s="74"/>
      <c r="AY52" s="74"/>
      <c r="AZ52" s="74"/>
      <c r="BA52" s="74"/>
      <c r="BB52" s="74"/>
      <c r="BC52" s="74"/>
      <c r="BD52" s="74"/>
      <c r="BE52" s="74"/>
      <c r="BF52" s="74"/>
      <c r="BG52" s="75"/>
      <c r="BH52" s="76">
        <f>SUM(BH50:BH51)</f>
        <v>1404</v>
      </c>
    </row>
    <row r="53" spans="1:60" ht="20.100000000000001" customHeight="1">
      <c r="A53" s="64"/>
    </row>
    <row r="54" spans="1:60" ht="20.100000000000001" customHeight="1">
      <c r="A54" s="64"/>
      <c r="B54" s="3"/>
    </row>
    <row r="55" spans="1:60" ht="20.100000000000001" customHeight="1">
      <c r="A55" s="64"/>
    </row>
    <row r="56" spans="1:60" ht="20.100000000000001" customHeight="1">
      <c r="A56" s="64"/>
    </row>
    <row r="57" spans="1:60" ht="20.100000000000001" customHeight="1" thickBot="1">
      <c r="A57" s="64"/>
    </row>
    <row r="58" spans="1:60" ht="27" hidden="1" customHeight="1">
      <c r="A58" s="64"/>
    </row>
    <row r="59" spans="1:60" ht="27" hidden="1" customHeight="1">
      <c r="A59" s="64"/>
    </row>
    <row r="60" spans="1:60" ht="20.100000000000001" hidden="1" customHeight="1">
      <c r="A60" s="64"/>
    </row>
    <row r="61" spans="1:60" ht="20.100000000000001" hidden="1" customHeight="1" thickBot="1">
      <c r="A61" s="64"/>
    </row>
    <row r="62" spans="1:60" ht="24.95" customHeight="1">
      <c r="A62" s="681"/>
    </row>
    <row r="63" spans="1:60" ht="24.95" customHeight="1">
      <c r="A63" s="682"/>
    </row>
    <row r="64" spans="1:60" ht="24.95" customHeight="1" thickBot="1">
      <c r="A64" s="683"/>
    </row>
    <row r="65" hidden="1"/>
  </sheetData>
  <mergeCells count="67">
    <mergeCell ref="B32:B33"/>
    <mergeCell ref="C32:C33"/>
    <mergeCell ref="B38:B39"/>
    <mergeCell ref="B42:B43"/>
    <mergeCell ref="C42:C43"/>
    <mergeCell ref="B34:B35"/>
    <mergeCell ref="C34:C35"/>
    <mergeCell ref="B36:B37"/>
    <mergeCell ref="C36:C37"/>
    <mergeCell ref="B40:B41"/>
    <mergeCell ref="C38:C39"/>
    <mergeCell ref="I1:J1"/>
    <mergeCell ref="B22:B23"/>
    <mergeCell ref="C22:C23"/>
    <mergeCell ref="B24:B25"/>
    <mergeCell ref="C24:C25"/>
    <mergeCell ref="C14:C15"/>
    <mergeCell ref="B16:B17"/>
    <mergeCell ref="C16:C17"/>
    <mergeCell ref="B18:B19"/>
    <mergeCell ref="C18:C19"/>
    <mergeCell ref="B20:B21"/>
    <mergeCell ref="C12:C13"/>
    <mergeCell ref="B14:B15"/>
    <mergeCell ref="A3:A7"/>
    <mergeCell ref="B3:B7"/>
    <mergeCell ref="C3:C7"/>
    <mergeCell ref="D3:D7"/>
    <mergeCell ref="AO3:AR3"/>
    <mergeCell ref="B28:B29"/>
    <mergeCell ref="BH3:BH7"/>
    <mergeCell ref="E4:BG4"/>
    <mergeCell ref="E6:BG6"/>
    <mergeCell ref="N3:Q3"/>
    <mergeCell ref="S3:U3"/>
    <mergeCell ref="AC3:AE3"/>
    <mergeCell ref="AK3:AM3"/>
    <mergeCell ref="BC3:BF3"/>
    <mergeCell ref="F3:H3"/>
    <mergeCell ref="J3:M3"/>
    <mergeCell ref="X3:AA3"/>
    <mergeCell ref="AG3:AI3"/>
    <mergeCell ref="AY3:BB3"/>
    <mergeCell ref="AT3:AV3"/>
    <mergeCell ref="A62:A64"/>
    <mergeCell ref="B50:D50"/>
    <mergeCell ref="B51:D51"/>
    <mergeCell ref="B52:D52"/>
    <mergeCell ref="A8:A51"/>
    <mergeCell ref="B8:B9"/>
    <mergeCell ref="C8:C9"/>
    <mergeCell ref="B10:B11"/>
    <mergeCell ref="C10:C11"/>
    <mergeCell ref="B12:B13"/>
    <mergeCell ref="C20:C21"/>
    <mergeCell ref="B30:B31"/>
    <mergeCell ref="C30:C31"/>
    <mergeCell ref="B26:B27"/>
    <mergeCell ref="C26:C27"/>
    <mergeCell ref="C28:C29"/>
    <mergeCell ref="B48:B49"/>
    <mergeCell ref="C48:C49"/>
    <mergeCell ref="C40:C41"/>
    <mergeCell ref="B44:B45"/>
    <mergeCell ref="C44:C45"/>
    <mergeCell ref="B46:B47"/>
    <mergeCell ref="C46:C47"/>
  </mergeCells>
  <phoneticPr fontId="3" type="noConversion"/>
  <pageMargins left="0.19685039370078741" right="0.19685039370078741" top="0.39370078740157483" bottom="0.39370078740157483" header="0.51181102362204722" footer="0.5118110236220472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06"/>
  <sheetViews>
    <sheetView topLeftCell="A46" zoomScale="80" zoomScaleNormal="80" workbookViewId="0">
      <selection activeCell="U37" sqref="U37"/>
    </sheetView>
  </sheetViews>
  <sheetFormatPr defaultRowHeight="12.75"/>
  <cols>
    <col min="1" max="1" width="2.85546875" customWidth="1"/>
    <col min="2" max="2" width="10.28515625" customWidth="1"/>
    <col min="3" max="3" width="20.42578125" customWidth="1"/>
    <col min="5" max="20" width="3.28515625" customWidth="1"/>
    <col min="21" max="21" width="3.85546875" customWidth="1"/>
    <col min="22" max="22" width="7.7109375" customWidth="1"/>
    <col min="23" max="23" width="4.7109375" customWidth="1"/>
    <col min="24" max="25" width="2.7109375" customWidth="1"/>
    <col min="26" max="38" width="3.28515625" customWidth="1"/>
    <col min="39" max="39" width="3.7109375" customWidth="1"/>
    <col min="40" max="40" width="3.42578125" customWidth="1"/>
    <col min="41" max="48" width="3.28515625" customWidth="1"/>
    <col min="49" max="49" width="7.7109375" customWidth="1"/>
    <col min="50" max="50" width="5.28515625" customWidth="1"/>
    <col min="51" max="51" width="3" customWidth="1"/>
    <col min="52" max="60" width="2.7109375" customWidth="1"/>
    <col min="61" max="61" width="6.7109375" customWidth="1"/>
  </cols>
  <sheetData>
    <row r="1" spans="1:62" ht="15">
      <c r="B1" s="2" t="s">
        <v>54</v>
      </c>
    </row>
    <row r="2" spans="1:62" ht="15.75" thickBot="1">
      <c r="B2" s="2" t="s">
        <v>78</v>
      </c>
      <c r="C2" s="3"/>
      <c r="D2" s="3" t="s">
        <v>177</v>
      </c>
    </row>
    <row r="3" spans="1:62" ht="64.5" customHeight="1">
      <c r="A3" s="712" t="s">
        <v>40</v>
      </c>
      <c r="B3" s="715" t="s">
        <v>0</v>
      </c>
      <c r="C3" s="718" t="s">
        <v>55</v>
      </c>
      <c r="D3" s="721" t="s">
        <v>56</v>
      </c>
      <c r="E3" s="25" t="s">
        <v>102</v>
      </c>
      <c r="F3" s="711" t="s">
        <v>41</v>
      </c>
      <c r="G3" s="711"/>
      <c r="H3" s="711"/>
      <c r="I3" s="19" t="s">
        <v>103</v>
      </c>
      <c r="J3" s="710" t="s">
        <v>42</v>
      </c>
      <c r="K3" s="710"/>
      <c r="L3" s="710"/>
      <c r="M3" s="710"/>
      <c r="N3" s="710" t="s">
        <v>43</v>
      </c>
      <c r="O3" s="710"/>
      <c r="P3" s="710"/>
      <c r="Q3" s="710"/>
      <c r="R3" s="4" t="s">
        <v>104</v>
      </c>
      <c r="S3" s="761" t="s">
        <v>44</v>
      </c>
      <c r="T3" s="762"/>
      <c r="U3" s="763"/>
      <c r="V3" s="512"/>
      <c r="W3" s="77" t="s">
        <v>57</v>
      </c>
      <c r="X3" s="4" t="s">
        <v>105</v>
      </c>
      <c r="Y3" s="710" t="s">
        <v>45</v>
      </c>
      <c r="Z3" s="710"/>
      <c r="AA3" s="710"/>
      <c r="AB3" s="710"/>
      <c r="AC3" s="4" t="s">
        <v>106</v>
      </c>
      <c r="AD3" s="710" t="s">
        <v>46</v>
      </c>
      <c r="AE3" s="710"/>
      <c r="AF3" s="710"/>
      <c r="AG3" s="4" t="s">
        <v>107</v>
      </c>
      <c r="AH3" s="710" t="s">
        <v>47</v>
      </c>
      <c r="AI3" s="710"/>
      <c r="AJ3" s="710"/>
      <c r="AK3" s="4" t="s">
        <v>58</v>
      </c>
      <c r="AL3" s="710" t="s">
        <v>48</v>
      </c>
      <c r="AM3" s="710"/>
      <c r="AN3" s="710"/>
      <c r="AO3" s="4" t="s">
        <v>59</v>
      </c>
      <c r="AP3" s="710" t="s">
        <v>49</v>
      </c>
      <c r="AQ3" s="710"/>
      <c r="AR3" s="710"/>
      <c r="AS3" s="710"/>
      <c r="AT3" s="4" t="s">
        <v>60</v>
      </c>
      <c r="AU3" s="710" t="s">
        <v>50</v>
      </c>
      <c r="AV3" s="710"/>
      <c r="AW3" s="710"/>
      <c r="AX3" s="77" t="s">
        <v>57</v>
      </c>
      <c r="AY3" s="4" t="s">
        <v>61</v>
      </c>
      <c r="AZ3" s="710" t="s">
        <v>51</v>
      </c>
      <c r="BA3" s="710"/>
      <c r="BB3" s="710"/>
      <c r="BC3" s="710"/>
      <c r="BD3" s="710" t="s">
        <v>52</v>
      </c>
      <c r="BE3" s="710"/>
      <c r="BF3" s="710"/>
      <c r="BG3" s="710"/>
      <c r="BH3" s="78" t="s">
        <v>62</v>
      </c>
      <c r="BI3" s="704" t="s">
        <v>63</v>
      </c>
    </row>
    <row r="4" spans="1:62">
      <c r="A4" s="713"/>
      <c r="B4" s="716"/>
      <c r="C4" s="719"/>
      <c r="D4" s="722"/>
      <c r="E4" s="758" t="s">
        <v>64</v>
      </c>
      <c r="F4" s="759"/>
      <c r="G4" s="759"/>
      <c r="H4" s="759"/>
      <c r="I4" s="759"/>
      <c r="J4" s="759"/>
      <c r="K4" s="759"/>
      <c r="L4" s="759"/>
      <c r="M4" s="759"/>
      <c r="N4" s="759"/>
      <c r="O4" s="759"/>
      <c r="P4" s="759"/>
      <c r="Q4" s="759"/>
      <c r="R4" s="759"/>
      <c r="S4" s="759"/>
      <c r="T4" s="759"/>
      <c r="U4" s="759"/>
      <c r="V4" s="759"/>
      <c r="W4" s="759"/>
      <c r="X4" s="759"/>
      <c r="Y4" s="759"/>
      <c r="Z4" s="759"/>
      <c r="AA4" s="759"/>
      <c r="AB4" s="759"/>
      <c r="AC4" s="759"/>
      <c r="AD4" s="759"/>
      <c r="AE4" s="759"/>
      <c r="AF4" s="759"/>
      <c r="AG4" s="759"/>
      <c r="AH4" s="759"/>
      <c r="AI4" s="759"/>
      <c r="AJ4" s="759"/>
      <c r="AK4" s="759"/>
      <c r="AL4" s="759"/>
      <c r="AM4" s="759"/>
      <c r="AN4" s="759"/>
      <c r="AO4" s="759"/>
      <c r="AP4" s="759"/>
      <c r="AQ4" s="759"/>
      <c r="AR4" s="759"/>
      <c r="AS4" s="759"/>
      <c r="AT4" s="759"/>
      <c r="AU4" s="759"/>
      <c r="AV4" s="759"/>
      <c r="AW4" s="759"/>
      <c r="AX4" s="759"/>
      <c r="AY4" s="759"/>
      <c r="AZ4" s="759"/>
      <c r="BA4" s="759"/>
      <c r="BB4" s="759"/>
      <c r="BC4" s="759"/>
      <c r="BD4" s="759"/>
      <c r="BE4" s="759"/>
      <c r="BF4" s="759"/>
      <c r="BG4" s="759"/>
      <c r="BH4" s="760"/>
      <c r="BI4" s="705"/>
    </row>
    <row r="5" spans="1:62">
      <c r="A5" s="713"/>
      <c r="B5" s="716"/>
      <c r="C5" s="719"/>
      <c r="D5" s="722"/>
      <c r="E5" s="27">
        <v>35</v>
      </c>
      <c r="F5" s="20">
        <v>36</v>
      </c>
      <c r="G5" s="20">
        <v>37</v>
      </c>
      <c r="H5" s="20">
        <v>38</v>
      </c>
      <c r="I5" s="20">
        <v>39</v>
      </c>
      <c r="J5" s="20">
        <v>40</v>
      </c>
      <c r="K5" s="20">
        <v>41</v>
      </c>
      <c r="L5" s="20">
        <v>42</v>
      </c>
      <c r="M5" s="20">
        <v>43</v>
      </c>
      <c r="N5" s="20">
        <v>44</v>
      </c>
      <c r="O5" s="20">
        <v>45</v>
      </c>
      <c r="P5" s="20">
        <v>46</v>
      </c>
      <c r="Q5" s="20">
        <v>47</v>
      </c>
      <c r="R5" s="20">
        <v>48</v>
      </c>
      <c r="S5" s="20">
        <v>49</v>
      </c>
      <c r="T5" s="20">
        <v>50</v>
      </c>
      <c r="U5" s="20">
        <v>51</v>
      </c>
      <c r="V5" s="20">
        <v>51</v>
      </c>
      <c r="W5" s="8"/>
      <c r="X5" s="20"/>
      <c r="Y5" s="20">
        <v>1</v>
      </c>
      <c r="Z5" s="20">
        <v>2</v>
      </c>
      <c r="AA5" s="20">
        <v>3</v>
      </c>
      <c r="AB5" s="20">
        <v>4</v>
      </c>
      <c r="AC5" s="20">
        <v>5</v>
      </c>
      <c r="AD5" s="20">
        <v>6</v>
      </c>
      <c r="AE5" s="20">
        <v>7</v>
      </c>
      <c r="AF5" s="20">
        <v>8</v>
      </c>
      <c r="AG5" s="20">
        <v>9</v>
      </c>
      <c r="AH5" s="20">
        <v>10</v>
      </c>
      <c r="AI5" s="20">
        <v>11</v>
      </c>
      <c r="AJ5" s="20">
        <v>12</v>
      </c>
      <c r="AK5" s="20">
        <v>13</v>
      </c>
      <c r="AL5" s="20">
        <v>14</v>
      </c>
      <c r="AM5" s="20">
        <v>15</v>
      </c>
      <c r="AN5" s="20">
        <v>16</v>
      </c>
      <c r="AO5" s="20">
        <v>17</v>
      </c>
      <c r="AP5" s="20">
        <v>18</v>
      </c>
      <c r="AQ5" s="20">
        <v>19</v>
      </c>
      <c r="AR5" s="20">
        <v>20</v>
      </c>
      <c r="AS5" s="20">
        <v>21</v>
      </c>
      <c r="AT5" s="20">
        <v>22</v>
      </c>
      <c r="AU5" s="20">
        <v>23</v>
      </c>
      <c r="AV5" s="20">
        <v>24</v>
      </c>
      <c r="AW5" s="20">
        <v>25</v>
      </c>
      <c r="AX5" s="8"/>
      <c r="AY5" s="20">
        <v>26</v>
      </c>
      <c r="AZ5" s="20">
        <v>27</v>
      </c>
      <c r="BA5" s="20">
        <v>28</v>
      </c>
      <c r="BB5" s="20">
        <v>29</v>
      </c>
      <c r="BC5" s="20">
        <v>30</v>
      </c>
      <c r="BD5" s="20">
        <v>31</v>
      </c>
      <c r="BE5" s="20">
        <v>32</v>
      </c>
      <c r="BF5" s="20">
        <v>33</v>
      </c>
      <c r="BG5" s="20">
        <v>34</v>
      </c>
      <c r="BH5" s="21">
        <v>35</v>
      </c>
      <c r="BI5" s="705"/>
    </row>
    <row r="6" spans="1:62">
      <c r="A6" s="713"/>
      <c r="B6" s="716"/>
      <c r="C6" s="719"/>
      <c r="D6" s="722"/>
      <c r="E6" s="758" t="s">
        <v>65</v>
      </c>
      <c r="F6" s="759"/>
      <c r="G6" s="759"/>
      <c r="H6" s="759"/>
      <c r="I6" s="759"/>
      <c r="J6" s="759"/>
      <c r="K6" s="759"/>
      <c r="L6" s="759"/>
      <c r="M6" s="759"/>
      <c r="N6" s="759"/>
      <c r="O6" s="759"/>
      <c r="P6" s="759"/>
      <c r="Q6" s="759"/>
      <c r="R6" s="759"/>
      <c r="S6" s="759"/>
      <c r="T6" s="759"/>
      <c r="U6" s="759"/>
      <c r="V6" s="759"/>
      <c r="W6" s="759"/>
      <c r="X6" s="759"/>
      <c r="Y6" s="759"/>
      <c r="Z6" s="759"/>
      <c r="AA6" s="759"/>
      <c r="AB6" s="759"/>
      <c r="AC6" s="759"/>
      <c r="AD6" s="759"/>
      <c r="AE6" s="759"/>
      <c r="AF6" s="759"/>
      <c r="AG6" s="759"/>
      <c r="AH6" s="759"/>
      <c r="AI6" s="759"/>
      <c r="AJ6" s="759"/>
      <c r="AK6" s="759"/>
      <c r="AL6" s="759"/>
      <c r="AM6" s="759"/>
      <c r="AN6" s="759"/>
      <c r="AO6" s="759"/>
      <c r="AP6" s="759"/>
      <c r="AQ6" s="759"/>
      <c r="AR6" s="759"/>
      <c r="AS6" s="759"/>
      <c r="AT6" s="759"/>
      <c r="AU6" s="759"/>
      <c r="AV6" s="759"/>
      <c r="AW6" s="759"/>
      <c r="AX6" s="759"/>
      <c r="AY6" s="759"/>
      <c r="AZ6" s="759"/>
      <c r="BA6" s="759"/>
      <c r="BB6" s="759"/>
      <c r="BC6" s="759"/>
      <c r="BD6" s="759"/>
      <c r="BE6" s="759"/>
      <c r="BF6" s="759"/>
      <c r="BG6" s="759"/>
      <c r="BH6" s="760"/>
      <c r="BI6" s="705"/>
    </row>
    <row r="7" spans="1:62" ht="13.5" thickBot="1">
      <c r="A7" s="714"/>
      <c r="B7" s="717"/>
      <c r="C7" s="720"/>
      <c r="D7" s="723"/>
      <c r="E7" s="31">
        <v>1</v>
      </c>
      <c r="F7" s="9">
        <v>2</v>
      </c>
      <c r="G7" s="9">
        <v>3</v>
      </c>
      <c r="H7" s="9">
        <v>4</v>
      </c>
      <c r="I7" s="9">
        <v>5</v>
      </c>
      <c r="J7" s="9">
        <v>6</v>
      </c>
      <c r="K7" s="9">
        <v>7</v>
      </c>
      <c r="L7" s="9">
        <v>8</v>
      </c>
      <c r="M7" s="9">
        <v>9</v>
      </c>
      <c r="N7" s="9">
        <v>10</v>
      </c>
      <c r="O7" s="9">
        <v>11</v>
      </c>
      <c r="P7" s="9">
        <v>12</v>
      </c>
      <c r="Q7" s="9">
        <v>13</v>
      </c>
      <c r="R7" s="9">
        <v>14</v>
      </c>
      <c r="S7" s="9">
        <v>15</v>
      </c>
      <c r="T7" s="9">
        <v>16</v>
      </c>
      <c r="U7" s="9">
        <v>17</v>
      </c>
      <c r="V7" s="9">
        <v>17</v>
      </c>
      <c r="W7" s="79"/>
      <c r="X7" s="9">
        <v>18</v>
      </c>
      <c r="Y7" s="9">
        <v>19</v>
      </c>
      <c r="Z7" s="9">
        <v>20</v>
      </c>
      <c r="AA7" s="9">
        <v>21</v>
      </c>
      <c r="AB7" s="9">
        <v>22</v>
      </c>
      <c r="AC7" s="9">
        <v>23</v>
      </c>
      <c r="AD7" s="9">
        <v>24</v>
      </c>
      <c r="AE7" s="9">
        <v>25</v>
      </c>
      <c r="AF7" s="9">
        <v>26</v>
      </c>
      <c r="AG7" s="9">
        <v>27</v>
      </c>
      <c r="AH7" s="9">
        <v>28</v>
      </c>
      <c r="AI7" s="9">
        <v>29</v>
      </c>
      <c r="AJ7" s="9">
        <v>30</v>
      </c>
      <c r="AK7" s="9">
        <v>31</v>
      </c>
      <c r="AL7" s="9">
        <v>32</v>
      </c>
      <c r="AM7" s="9">
        <v>33</v>
      </c>
      <c r="AN7" s="9">
        <v>34</v>
      </c>
      <c r="AO7" s="9">
        <v>35</v>
      </c>
      <c r="AP7" s="9">
        <v>36</v>
      </c>
      <c r="AQ7" s="9">
        <v>37</v>
      </c>
      <c r="AR7" s="9">
        <v>38</v>
      </c>
      <c r="AS7" s="9">
        <v>39</v>
      </c>
      <c r="AT7" s="9">
        <v>40</v>
      </c>
      <c r="AU7" s="9">
        <v>41</v>
      </c>
      <c r="AV7" s="9">
        <v>42</v>
      </c>
      <c r="AW7" s="9">
        <v>43</v>
      </c>
      <c r="AX7" s="79"/>
      <c r="AY7" s="9">
        <v>44</v>
      </c>
      <c r="AZ7" s="9">
        <v>45</v>
      </c>
      <c r="BA7" s="9">
        <v>46</v>
      </c>
      <c r="BB7" s="9">
        <v>47</v>
      </c>
      <c r="BC7" s="9">
        <v>48</v>
      </c>
      <c r="BD7" s="9">
        <v>49</v>
      </c>
      <c r="BE7" s="9">
        <v>50</v>
      </c>
      <c r="BF7" s="9">
        <v>51</v>
      </c>
      <c r="BG7" s="9">
        <v>52</v>
      </c>
      <c r="BH7" s="80">
        <v>53</v>
      </c>
      <c r="BI7" s="706"/>
    </row>
    <row r="8" spans="1:62" ht="12.75" customHeight="1">
      <c r="A8" s="738" t="s">
        <v>79</v>
      </c>
      <c r="B8" s="677" t="s">
        <v>147</v>
      </c>
      <c r="C8" s="679" t="s">
        <v>148</v>
      </c>
      <c r="D8" s="35" t="s">
        <v>67</v>
      </c>
      <c r="E8" s="81">
        <f>SUM(E10,E12)</f>
        <v>4</v>
      </c>
      <c r="F8" s="81">
        <f t="shared" ref="F8:Q8" si="0">SUM(F10,F12)</f>
        <v>4</v>
      </c>
      <c r="G8" s="81">
        <f t="shared" si="0"/>
        <v>4</v>
      </c>
      <c r="H8" s="81">
        <f t="shared" si="0"/>
        <v>6</v>
      </c>
      <c r="I8" s="81">
        <f t="shared" si="0"/>
        <v>4</v>
      </c>
      <c r="J8" s="81">
        <f t="shared" si="0"/>
        <v>4</v>
      </c>
      <c r="K8" s="81">
        <f t="shared" si="0"/>
        <v>6</v>
      </c>
      <c r="L8" s="81">
        <f t="shared" si="0"/>
        <v>4</v>
      </c>
      <c r="M8" s="81">
        <f t="shared" si="0"/>
        <v>6</v>
      </c>
      <c r="N8" s="81">
        <f t="shared" si="0"/>
        <v>0</v>
      </c>
      <c r="O8" s="81">
        <f t="shared" si="0"/>
        <v>4</v>
      </c>
      <c r="P8" s="81">
        <f t="shared" si="0"/>
        <v>4</v>
      </c>
      <c r="Q8" s="81">
        <f t="shared" si="0"/>
        <v>8</v>
      </c>
      <c r="R8" s="81">
        <f>SUM(R10,R12)</f>
        <v>0</v>
      </c>
      <c r="S8" s="81">
        <f t="shared" ref="S8:T8" si="1">SUM(S10,S12)</f>
        <v>0</v>
      </c>
      <c r="T8" s="81">
        <f t="shared" si="1"/>
        <v>6</v>
      </c>
      <c r="U8" s="81">
        <f>SUM(U10,U12)</f>
        <v>2</v>
      </c>
      <c r="V8" s="81"/>
      <c r="W8" s="81">
        <f>SUM(E8:U8)</f>
        <v>66</v>
      </c>
      <c r="X8" s="81"/>
      <c r="Y8" s="81"/>
      <c r="Z8" s="81">
        <f t="shared" ref="Z8:AR8" si="2">SUM(Z10,Z12)</f>
        <v>0</v>
      </c>
      <c r="AA8" s="81">
        <f t="shared" si="2"/>
        <v>0</v>
      </c>
      <c r="AB8" s="81">
        <f t="shared" si="2"/>
        <v>0</v>
      </c>
      <c r="AC8" s="81">
        <f t="shared" si="2"/>
        <v>0</v>
      </c>
      <c r="AD8" s="81">
        <f t="shared" si="2"/>
        <v>0</v>
      </c>
      <c r="AE8" s="81">
        <f t="shared" si="2"/>
        <v>0</v>
      </c>
      <c r="AF8" s="81">
        <f t="shared" si="2"/>
        <v>0</v>
      </c>
      <c r="AG8" s="81">
        <f t="shared" si="2"/>
        <v>0</v>
      </c>
      <c r="AH8" s="81">
        <f t="shared" si="2"/>
        <v>0</v>
      </c>
      <c r="AI8" s="81">
        <f t="shared" si="2"/>
        <v>0</v>
      </c>
      <c r="AJ8" s="81">
        <f t="shared" si="2"/>
        <v>0</v>
      </c>
      <c r="AK8" s="81">
        <f t="shared" si="2"/>
        <v>0</v>
      </c>
      <c r="AL8" s="81">
        <f t="shared" si="2"/>
        <v>0</v>
      </c>
      <c r="AM8" s="81">
        <f t="shared" si="2"/>
        <v>0</v>
      </c>
      <c r="AN8" s="81">
        <f t="shared" si="2"/>
        <v>0</v>
      </c>
      <c r="AO8" s="81">
        <f t="shared" si="2"/>
        <v>0</v>
      </c>
      <c r="AP8" s="81">
        <f t="shared" si="2"/>
        <v>0</v>
      </c>
      <c r="AQ8" s="81">
        <f t="shared" si="2"/>
        <v>0</v>
      </c>
      <c r="AR8" s="81">
        <f t="shared" si="2"/>
        <v>0</v>
      </c>
      <c r="AS8" s="81"/>
      <c r="AT8" s="81"/>
      <c r="AU8" s="81"/>
      <c r="AV8" s="81"/>
      <c r="AW8" s="81"/>
      <c r="AX8" s="81">
        <f>SUM(AX10,AX12)</f>
        <v>0</v>
      </c>
      <c r="AY8" s="81"/>
      <c r="AZ8" s="81"/>
      <c r="BA8" s="81"/>
      <c r="BB8" s="81"/>
      <c r="BC8" s="81"/>
      <c r="BD8" s="81"/>
      <c r="BE8" s="81"/>
      <c r="BF8" s="81"/>
      <c r="BG8" s="81"/>
      <c r="BH8" s="208"/>
      <c r="BI8" s="83">
        <f>SUM(W8,AX8)</f>
        <v>66</v>
      </c>
    </row>
    <row r="9" spans="1:62" ht="13.5" thickBot="1">
      <c r="A9" s="739"/>
      <c r="B9" s="678"/>
      <c r="C9" s="680"/>
      <c r="D9" s="272" t="s">
        <v>68</v>
      </c>
      <c r="E9" s="361">
        <f>SUM(E11,E13)</f>
        <v>0</v>
      </c>
      <c r="F9" s="361">
        <f t="shared" ref="F9:U9" si="3">SUM(F11,F13)</f>
        <v>0</v>
      </c>
      <c r="G9" s="361">
        <f t="shared" si="3"/>
        <v>0</v>
      </c>
      <c r="H9" s="361">
        <f t="shared" si="3"/>
        <v>0</v>
      </c>
      <c r="I9" s="361">
        <f t="shared" si="3"/>
        <v>0</v>
      </c>
      <c r="J9" s="361">
        <f t="shared" si="3"/>
        <v>0</v>
      </c>
      <c r="K9" s="361">
        <f t="shared" si="3"/>
        <v>0</v>
      </c>
      <c r="L9" s="361">
        <f t="shared" si="3"/>
        <v>0</v>
      </c>
      <c r="M9" s="361">
        <f t="shared" si="3"/>
        <v>0</v>
      </c>
      <c r="N9" s="361">
        <f t="shared" si="3"/>
        <v>0</v>
      </c>
      <c r="O9" s="361">
        <f t="shared" si="3"/>
        <v>0</v>
      </c>
      <c r="P9" s="361">
        <f t="shared" si="3"/>
        <v>0</v>
      </c>
      <c r="Q9" s="361">
        <f t="shared" si="3"/>
        <v>0</v>
      </c>
      <c r="R9" s="361">
        <f t="shared" si="3"/>
        <v>0</v>
      </c>
      <c r="S9" s="361">
        <f t="shared" si="3"/>
        <v>0</v>
      </c>
      <c r="T9" s="361">
        <f t="shared" si="3"/>
        <v>0</v>
      </c>
      <c r="U9" s="361">
        <f t="shared" si="3"/>
        <v>0</v>
      </c>
      <c r="V9" s="361"/>
      <c r="W9" s="361">
        <f>SUM(W11,W13)</f>
        <v>0</v>
      </c>
      <c r="X9" s="361"/>
      <c r="Y9" s="361"/>
      <c r="Z9" s="361">
        <f t="shared" ref="Z9:AR9" si="4">SUM(Z11,Z13)</f>
        <v>0</v>
      </c>
      <c r="AA9" s="361">
        <f t="shared" si="4"/>
        <v>0</v>
      </c>
      <c r="AB9" s="361">
        <f t="shared" si="4"/>
        <v>0</v>
      </c>
      <c r="AC9" s="361">
        <f t="shared" si="4"/>
        <v>0</v>
      </c>
      <c r="AD9" s="361">
        <f t="shared" si="4"/>
        <v>0</v>
      </c>
      <c r="AE9" s="361">
        <f t="shared" si="4"/>
        <v>0</v>
      </c>
      <c r="AF9" s="361">
        <f t="shared" si="4"/>
        <v>0</v>
      </c>
      <c r="AG9" s="361">
        <f t="shared" si="4"/>
        <v>0</v>
      </c>
      <c r="AH9" s="361">
        <f t="shared" si="4"/>
        <v>0</v>
      </c>
      <c r="AI9" s="361">
        <f t="shared" si="4"/>
        <v>0</v>
      </c>
      <c r="AJ9" s="361">
        <f t="shared" si="4"/>
        <v>0</v>
      </c>
      <c r="AK9" s="361">
        <f t="shared" si="4"/>
        <v>0</v>
      </c>
      <c r="AL9" s="361">
        <f t="shared" si="4"/>
        <v>0</v>
      </c>
      <c r="AM9" s="361">
        <f t="shared" si="4"/>
        <v>0</v>
      </c>
      <c r="AN9" s="361">
        <f t="shared" si="4"/>
        <v>0</v>
      </c>
      <c r="AO9" s="361">
        <f t="shared" si="4"/>
        <v>0</v>
      </c>
      <c r="AP9" s="361">
        <f t="shared" si="4"/>
        <v>0</v>
      </c>
      <c r="AQ9" s="361">
        <f t="shared" si="4"/>
        <v>0</v>
      </c>
      <c r="AR9" s="361">
        <f t="shared" si="4"/>
        <v>0</v>
      </c>
      <c r="AS9" s="361"/>
      <c r="AT9" s="361"/>
      <c r="AU9" s="361"/>
      <c r="AV9" s="361"/>
      <c r="AW9" s="361"/>
      <c r="AX9" s="361">
        <f>SUM(AX11,AX13)</f>
        <v>0</v>
      </c>
      <c r="AY9" s="361"/>
      <c r="AZ9" s="223"/>
      <c r="BA9" s="223"/>
      <c r="BB9" s="223"/>
      <c r="BC9" s="223"/>
      <c r="BD9" s="223"/>
      <c r="BE9" s="223"/>
      <c r="BF9" s="223"/>
      <c r="BG9" s="223"/>
      <c r="BH9" s="224"/>
      <c r="BI9" s="568">
        <f>SUM(W9,AX9)</f>
        <v>0</v>
      </c>
      <c r="BJ9" s="3"/>
    </row>
    <row r="10" spans="1:62" ht="22.5" customHeight="1">
      <c r="A10" s="739"/>
      <c r="B10" s="755" t="s">
        <v>146</v>
      </c>
      <c r="C10" s="672" t="s">
        <v>165</v>
      </c>
      <c r="D10" s="215" t="s">
        <v>67</v>
      </c>
      <c r="E10" s="216">
        <v>2</v>
      </c>
      <c r="F10" s="217">
        <v>2</v>
      </c>
      <c r="G10" s="217">
        <v>2</v>
      </c>
      <c r="H10" s="217">
        <v>2</v>
      </c>
      <c r="I10" s="217">
        <v>2</v>
      </c>
      <c r="J10" s="217">
        <v>2</v>
      </c>
      <c r="K10" s="217">
        <v>2</v>
      </c>
      <c r="L10" s="217">
        <v>2</v>
      </c>
      <c r="M10" s="217">
        <v>2</v>
      </c>
      <c r="N10" s="220"/>
      <c r="O10" s="217">
        <v>2</v>
      </c>
      <c r="P10" s="217">
        <v>2</v>
      </c>
      <c r="Q10" s="217">
        <v>4</v>
      </c>
      <c r="R10" s="220"/>
      <c r="S10" s="220"/>
      <c r="T10" s="557">
        <v>4</v>
      </c>
      <c r="U10" s="557">
        <v>0</v>
      </c>
      <c r="V10" s="103" t="s">
        <v>227</v>
      </c>
      <c r="W10" s="203">
        <f>SUM(E10:U10)</f>
        <v>30</v>
      </c>
      <c r="X10" s="219"/>
      <c r="Y10" s="219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20"/>
      <c r="AN10" s="220"/>
      <c r="AO10" s="217"/>
      <c r="AP10" s="217"/>
      <c r="AQ10" s="217"/>
      <c r="AR10" s="217"/>
      <c r="AS10" s="220"/>
      <c r="AT10" s="220"/>
      <c r="AU10" s="220"/>
      <c r="AV10" s="220"/>
      <c r="AW10" s="218"/>
      <c r="AX10" s="203">
        <f>SUM(Z10:AR10)</f>
        <v>0</v>
      </c>
      <c r="AY10" s="221"/>
      <c r="AZ10" s="221"/>
      <c r="BA10" s="221"/>
      <c r="BB10" s="221"/>
      <c r="BC10" s="221"/>
      <c r="BD10" s="221"/>
      <c r="BE10" s="221"/>
      <c r="BF10" s="221"/>
      <c r="BG10" s="221"/>
      <c r="BH10" s="222"/>
      <c r="BI10" s="348">
        <f>SUM(E10:U10,Z10:AV10)</f>
        <v>30</v>
      </c>
      <c r="BJ10" s="3"/>
    </row>
    <row r="11" spans="1:62" ht="19.5" customHeight="1">
      <c r="A11" s="739"/>
      <c r="B11" s="756"/>
      <c r="C11" s="673"/>
      <c r="D11" s="13" t="s">
        <v>68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220"/>
      <c r="O11" s="47">
        <v>0</v>
      </c>
      <c r="P11" s="47">
        <v>0</v>
      </c>
      <c r="Q11" s="47">
        <v>0</v>
      </c>
      <c r="R11" s="220"/>
      <c r="S11" s="205"/>
      <c r="T11" s="554">
        <v>0</v>
      </c>
      <c r="U11" s="554">
        <v>0</v>
      </c>
      <c r="V11" s="86"/>
      <c r="W11" s="68">
        <f>SUM(E11:R11)</f>
        <v>0</v>
      </c>
      <c r="X11" s="82"/>
      <c r="Y11" s="82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220"/>
      <c r="AN11" s="220"/>
      <c r="AO11" s="48"/>
      <c r="AP11" s="48"/>
      <c r="AQ11" s="48"/>
      <c r="AR11" s="48"/>
      <c r="AS11" s="205"/>
      <c r="AT11" s="205"/>
      <c r="AU11" s="205"/>
      <c r="AV11" s="205"/>
      <c r="AW11" s="39"/>
      <c r="AX11" s="68">
        <f>SUM(Z11:AR11)</f>
        <v>0</v>
      </c>
      <c r="AY11" s="191"/>
      <c r="AZ11" s="191"/>
      <c r="BA11" s="191"/>
      <c r="BB11" s="191"/>
      <c r="BC11" s="191"/>
      <c r="BD11" s="191"/>
      <c r="BE11" s="191"/>
      <c r="BF11" s="191"/>
      <c r="BG11" s="191"/>
      <c r="BH11" s="206"/>
      <c r="BI11" s="230">
        <f>SUM(E11:U11,Z11:AV11)</f>
        <v>0</v>
      </c>
      <c r="BJ11" s="3"/>
    </row>
    <row r="12" spans="1:62" ht="13.5" customHeight="1">
      <c r="A12" s="739"/>
      <c r="B12" s="730" t="s">
        <v>166</v>
      </c>
      <c r="C12" s="672" t="s">
        <v>228</v>
      </c>
      <c r="D12" s="10" t="s">
        <v>67</v>
      </c>
      <c r="E12" s="84">
        <v>2</v>
      </c>
      <c r="F12" s="84">
        <v>2</v>
      </c>
      <c r="G12" s="84">
        <v>2</v>
      </c>
      <c r="H12" s="84">
        <v>4</v>
      </c>
      <c r="I12" s="84">
        <v>2</v>
      </c>
      <c r="J12" s="84">
        <v>2</v>
      </c>
      <c r="K12" s="84">
        <v>4</v>
      </c>
      <c r="L12" s="84">
        <v>2</v>
      </c>
      <c r="M12" s="84">
        <v>4</v>
      </c>
      <c r="N12" s="220"/>
      <c r="O12" s="84">
        <v>2</v>
      </c>
      <c r="P12" s="84">
        <v>2</v>
      </c>
      <c r="Q12" s="84">
        <v>4</v>
      </c>
      <c r="R12" s="220"/>
      <c r="S12" s="88"/>
      <c r="T12" s="373">
        <v>2</v>
      </c>
      <c r="U12" s="556">
        <v>2</v>
      </c>
      <c r="V12" s="99" t="s">
        <v>36</v>
      </c>
      <c r="W12" s="87">
        <f>SUM(E12:U12)</f>
        <v>36</v>
      </c>
      <c r="X12" s="82"/>
      <c r="Y12" s="82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220"/>
      <c r="AN12" s="220"/>
      <c r="AO12" s="85"/>
      <c r="AP12" s="85"/>
      <c r="AQ12" s="85"/>
      <c r="AR12" s="85"/>
      <c r="AS12" s="88"/>
      <c r="AT12" s="88"/>
      <c r="AU12" s="88"/>
      <c r="AV12" s="88"/>
      <c r="AW12" s="86"/>
      <c r="AX12" s="87">
        <f>SUM(Z12:AR12)</f>
        <v>0</v>
      </c>
      <c r="AY12" s="82"/>
      <c r="AZ12" s="82"/>
      <c r="BA12" s="82"/>
      <c r="BB12" s="82"/>
      <c r="BC12" s="82"/>
      <c r="BD12" s="82"/>
      <c r="BE12" s="82"/>
      <c r="BF12" s="82"/>
      <c r="BG12" s="82"/>
      <c r="BH12" s="209"/>
      <c r="BI12" s="231">
        <f>SUM(E12:U12,Z12:AV12)</f>
        <v>36</v>
      </c>
    </row>
    <row r="13" spans="1:62" ht="13.5" customHeight="1" thickBot="1">
      <c r="A13" s="739"/>
      <c r="B13" s="731"/>
      <c r="C13" s="673"/>
      <c r="D13" s="13" t="s">
        <v>68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220"/>
      <c r="O13" s="56">
        <v>0</v>
      </c>
      <c r="P13" s="56">
        <v>0</v>
      </c>
      <c r="Q13" s="56">
        <v>0</v>
      </c>
      <c r="R13" s="220"/>
      <c r="S13" s="335"/>
      <c r="T13" s="555">
        <v>0</v>
      </c>
      <c r="U13" s="555">
        <v>0</v>
      </c>
      <c r="V13" s="346"/>
      <c r="W13" s="333">
        <f>SUM(E13:U13)</f>
        <v>0</v>
      </c>
      <c r="X13" s="334"/>
      <c r="Y13" s="334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220"/>
      <c r="AN13" s="220"/>
      <c r="AO13" s="57"/>
      <c r="AP13" s="57"/>
      <c r="AQ13" s="57"/>
      <c r="AR13" s="57"/>
      <c r="AS13" s="335"/>
      <c r="AT13" s="335"/>
      <c r="AU13" s="335"/>
      <c r="AV13" s="335"/>
      <c r="AW13" s="101"/>
      <c r="AX13" s="333">
        <f>SUM(Z13:AR13)</f>
        <v>0</v>
      </c>
      <c r="AY13" s="336"/>
      <c r="AZ13" s="336"/>
      <c r="BA13" s="336"/>
      <c r="BB13" s="336"/>
      <c r="BC13" s="336"/>
      <c r="BD13" s="336"/>
      <c r="BE13" s="336"/>
      <c r="BF13" s="336"/>
      <c r="BG13" s="336"/>
      <c r="BH13" s="337"/>
      <c r="BI13" s="563">
        <f>SUM(E13:U13,Z13:AV13)</f>
        <v>0</v>
      </c>
    </row>
    <row r="14" spans="1:62" ht="26.25" customHeight="1">
      <c r="A14" s="739"/>
      <c r="B14" s="732" t="s">
        <v>1</v>
      </c>
      <c r="C14" s="751" t="s">
        <v>66</v>
      </c>
      <c r="D14" s="332" t="s">
        <v>67</v>
      </c>
      <c r="E14" s="211">
        <f>SUM(E16,E18,E20,E22)</f>
        <v>6</v>
      </c>
      <c r="F14" s="103">
        <f t="shared" ref="F14:U14" si="5">SUM(F16,F18,F20,F22)</f>
        <v>6</v>
      </c>
      <c r="G14" s="103">
        <f t="shared" si="5"/>
        <v>8</v>
      </c>
      <c r="H14" s="103">
        <f t="shared" si="5"/>
        <v>8</v>
      </c>
      <c r="I14" s="103">
        <f t="shared" si="5"/>
        <v>8</v>
      </c>
      <c r="J14" s="103">
        <f t="shared" si="5"/>
        <v>10</v>
      </c>
      <c r="K14" s="103">
        <f t="shared" si="5"/>
        <v>6</v>
      </c>
      <c r="L14" s="103">
        <f t="shared" si="5"/>
        <v>10</v>
      </c>
      <c r="M14" s="103">
        <f t="shared" si="5"/>
        <v>6</v>
      </c>
      <c r="N14" s="103">
        <f t="shared" si="5"/>
        <v>0</v>
      </c>
      <c r="O14" s="103">
        <f t="shared" si="5"/>
        <v>8</v>
      </c>
      <c r="P14" s="103">
        <f t="shared" si="5"/>
        <v>8</v>
      </c>
      <c r="Q14" s="103">
        <f t="shared" si="5"/>
        <v>8</v>
      </c>
      <c r="R14" s="103">
        <f t="shared" si="5"/>
        <v>0</v>
      </c>
      <c r="S14" s="103">
        <f t="shared" si="5"/>
        <v>0</v>
      </c>
      <c r="T14" s="103">
        <f t="shared" si="5"/>
        <v>6</v>
      </c>
      <c r="U14" s="103">
        <f t="shared" si="5"/>
        <v>6</v>
      </c>
      <c r="V14" s="103"/>
      <c r="W14" s="81">
        <f>SUM(W16,W18,W20,W22)</f>
        <v>104</v>
      </c>
      <c r="X14" s="210"/>
      <c r="Y14" s="210"/>
      <c r="Z14" s="81">
        <f>SUM(Z16,Z18,Z20,Z22)</f>
        <v>6</v>
      </c>
      <c r="AA14" s="81">
        <f t="shared" ref="AA14:AR14" si="6">SUM(AA16,AA18,AA20,AA22)</f>
        <v>8</v>
      </c>
      <c r="AB14" s="81">
        <f t="shared" si="6"/>
        <v>6</v>
      </c>
      <c r="AC14" s="81">
        <f t="shared" si="6"/>
        <v>8</v>
      </c>
      <c r="AD14" s="81">
        <f t="shared" si="6"/>
        <v>6</v>
      </c>
      <c r="AE14" s="81">
        <f t="shared" si="6"/>
        <v>8</v>
      </c>
      <c r="AF14" s="81">
        <f t="shared" si="6"/>
        <v>8</v>
      </c>
      <c r="AG14" s="81">
        <f t="shared" si="6"/>
        <v>8</v>
      </c>
      <c r="AH14" s="81">
        <f t="shared" si="6"/>
        <v>6</v>
      </c>
      <c r="AI14" s="81">
        <f t="shared" si="6"/>
        <v>6</v>
      </c>
      <c r="AJ14" s="81">
        <f t="shared" si="6"/>
        <v>6</v>
      </c>
      <c r="AK14" s="81">
        <f t="shared" si="6"/>
        <v>10</v>
      </c>
      <c r="AL14" s="81">
        <f t="shared" si="6"/>
        <v>6</v>
      </c>
      <c r="AM14" s="81">
        <f t="shared" si="6"/>
        <v>0</v>
      </c>
      <c r="AN14" s="81">
        <f t="shared" si="6"/>
        <v>0</v>
      </c>
      <c r="AO14" s="81">
        <f t="shared" si="6"/>
        <v>10</v>
      </c>
      <c r="AP14" s="81">
        <f t="shared" si="6"/>
        <v>10</v>
      </c>
      <c r="AQ14" s="81">
        <f t="shared" si="6"/>
        <v>8</v>
      </c>
      <c r="AR14" s="81">
        <f t="shared" si="6"/>
        <v>7</v>
      </c>
      <c r="AS14" s="103"/>
      <c r="AT14" s="103"/>
      <c r="AU14" s="103"/>
      <c r="AV14" s="103"/>
      <c r="AW14" s="103"/>
      <c r="AX14" s="81">
        <f>SUM(AX16,AX18,AX20,AX22)</f>
        <v>127</v>
      </c>
      <c r="AY14" s="103"/>
      <c r="AZ14" s="103"/>
      <c r="BA14" s="103"/>
      <c r="BB14" s="103"/>
      <c r="BC14" s="103"/>
      <c r="BD14" s="103"/>
      <c r="BE14" s="103"/>
      <c r="BF14" s="103"/>
      <c r="BG14" s="103"/>
      <c r="BH14" s="212"/>
      <c r="BI14" s="83">
        <f>SUM(W14,AX14)</f>
        <v>231</v>
      </c>
    </row>
    <row r="15" spans="1:62" ht="24.75" customHeight="1" thickBot="1">
      <c r="A15" s="739"/>
      <c r="B15" s="733"/>
      <c r="C15" s="752"/>
      <c r="D15" s="362" t="s">
        <v>68</v>
      </c>
      <c r="E15" s="363">
        <f>SUM(E17,E19,E21,E23)</f>
        <v>0</v>
      </c>
      <c r="F15" s="364">
        <f t="shared" ref="F15:U15" si="7">SUM(F17,F19,F21,F23)</f>
        <v>0</v>
      </c>
      <c r="G15" s="364">
        <f t="shared" si="7"/>
        <v>0</v>
      </c>
      <c r="H15" s="364">
        <f t="shared" si="7"/>
        <v>0</v>
      </c>
      <c r="I15" s="364">
        <f t="shared" si="7"/>
        <v>0</v>
      </c>
      <c r="J15" s="364">
        <f t="shared" si="7"/>
        <v>0</v>
      </c>
      <c r="K15" s="364">
        <f t="shared" si="7"/>
        <v>0</v>
      </c>
      <c r="L15" s="364">
        <f t="shared" si="7"/>
        <v>0</v>
      </c>
      <c r="M15" s="364">
        <f t="shared" si="7"/>
        <v>0</v>
      </c>
      <c r="N15" s="364">
        <f t="shared" si="7"/>
        <v>0</v>
      </c>
      <c r="O15" s="364">
        <f t="shared" si="7"/>
        <v>2</v>
      </c>
      <c r="P15" s="364">
        <f t="shared" si="7"/>
        <v>0</v>
      </c>
      <c r="Q15" s="364">
        <f t="shared" si="7"/>
        <v>0</v>
      </c>
      <c r="R15" s="364">
        <f t="shared" si="7"/>
        <v>0</v>
      </c>
      <c r="S15" s="364">
        <f t="shared" si="7"/>
        <v>0</v>
      </c>
      <c r="T15" s="364">
        <f t="shared" si="7"/>
        <v>0</v>
      </c>
      <c r="U15" s="364">
        <f t="shared" si="7"/>
        <v>0</v>
      </c>
      <c r="V15" s="346"/>
      <c r="W15" s="361">
        <f t="shared" ref="W15:W23" si="8">SUM(E15:U15)</f>
        <v>2</v>
      </c>
      <c r="X15" s="96"/>
      <c r="Y15" s="96"/>
      <c r="Z15" s="361">
        <f>SUM(Z17,Z19,Z21,Z23)</f>
        <v>0</v>
      </c>
      <c r="AA15" s="361">
        <f t="shared" ref="AA15:AR15" si="9">SUM(AA17,AA19,AA21,AA23)</f>
        <v>0</v>
      </c>
      <c r="AB15" s="361">
        <f t="shared" si="9"/>
        <v>0</v>
      </c>
      <c r="AC15" s="361">
        <f t="shared" si="9"/>
        <v>0</v>
      </c>
      <c r="AD15" s="361">
        <f t="shared" si="9"/>
        <v>0</v>
      </c>
      <c r="AE15" s="361">
        <f t="shared" si="9"/>
        <v>2</v>
      </c>
      <c r="AF15" s="361">
        <f t="shared" si="9"/>
        <v>0</v>
      </c>
      <c r="AG15" s="361">
        <f t="shared" si="9"/>
        <v>0</v>
      </c>
      <c r="AH15" s="361">
        <f t="shared" si="9"/>
        <v>0</v>
      </c>
      <c r="AI15" s="361">
        <f t="shared" si="9"/>
        <v>0</v>
      </c>
      <c r="AJ15" s="361">
        <f t="shared" si="9"/>
        <v>0</v>
      </c>
      <c r="AK15" s="361">
        <f t="shared" si="9"/>
        <v>0</v>
      </c>
      <c r="AL15" s="361">
        <f t="shared" si="9"/>
        <v>0</v>
      </c>
      <c r="AM15" s="361">
        <f t="shared" si="9"/>
        <v>0</v>
      </c>
      <c r="AN15" s="361">
        <f t="shared" si="9"/>
        <v>0</v>
      </c>
      <c r="AO15" s="361">
        <f t="shared" si="9"/>
        <v>0</v>
      </c>
      <c r="AP15" s="361">
        <f t="shared" si="9"/>
        <v>0</v>
      </c>
      <c r="AQ15" s="361">
        <f t="shared" si="9"/>
        <v>0</v>
      </c>
      <c r="AR15" s="361">
        <f t="shared" si="9"/>
        <v>1</v>
      </c>
      <c r="AS15" s="365"/>
      <c r="AT15" s="365"/>
      <c r="AU15" s="365"/>
      <c r="AV15" s="365"/>
      <c r="AW15" s="365"/>
      <c r="AX15" s="361">
        <f t="shared" ref="AX15:AX49" si="10">SUM(Z15:AV15)</f>
        <v>3</v>
      </c>
      <c r="AY15" s="97"/>
      <c r="AZ15" s="97"/>
      <c r="BA15" s="97"/>
      <c r="BB15" s="97"/>
      <c r="BC15" s="97"/>
      <c r="BD15" s="97"/>
      <c r="BE15" s="97"/>
      <c r="BF15" s="97"/>
      <c r="BG15" s="97"/>
      <c r="BH15" s="226"/>
      <c r="BI15" s="568">
        <f>SUM(W15,AX15)</f>
        <v>5</v>
      </c>
    </row>
    <row r="16" spans="1:62" ht="12" customHeight="1">
      <c r="A16" s="739"/>
      <c r="B16" s="745" t="s">
        <v>2</v>
      </c>
      <c r="C16" s="746" t="s">
        <v>3</v>
      </c>
      <c r="D16" s="331" t="s">
        <v>67</v>
      </c>
      <c r="E16" s="216"/>
      <c r="F16" s="217"/>
      <c r="G16" s="217"/>
      <c r="H16" s="217"/>
      <c r="I16" s="217"/>
      <c r="J16" s="217"/>
      <c r="K16" s="217"/>
      <c r="L16" s="217"/>
      <c r="M16" s="217"/>
      <c r="N16" s="88"/>
      <c r="O16" s="217"/>
      <c r="P16" s="217"/>
      <c r="Q16" s="217"/>
      <c r="R16" s="225"/>
      <c r="S16" s="225"/>
      <c r="T16" s="553"/>
      <c r="U16" s="553"/>
      <c r="V16" s="103"/>
      <c r="W16" s="149">
        <f t="shared" si="8"/>
        <v>0</v>
      </c>
      <c r="X16" s="207"/>
      <c r="Y16" s="207"/>
      <c r="Z16" s="216">
        <v>2</v>
      </c>
      <c r="AA16" s="217">
        <v>2</v>
      </c>
      <c r="AB16" s="217">
        <v>2</v>
      </c>
      <c r="AC16" s="217">
        <v>4</v>
      </c>
      <c r="AD16" s="217">
        <v>2</v>
      </c>
      <c r="AE16" s="217">
        <v>4</v>
      </c>
      <c r="AF16" s="217">
        <v>2</v>
      </c>
      <c r="AG16" s="217">
        <v>4</v>
      </c>
      <c r="AH16" s="217">
        <v>2</v>
      </c>
      <c r="AI16" s="217">
        <v>2</v>
      </c>
      <c r="AJ16" s="217">
        <v>2</v>
      </c>
      <c r="AK16" s="217">
        <v>4</v>
      </c>
      <c r="AL16" s="217">
        <v>2</v>
      </c>
      <c r="AM16" s="220"/>
      <c r="AN16" s="220"/>
      <c r="AO16" s="217">
        <v>4</v>
      </c>
      <c r="AP16" s="217">
        <v>4</v>
      </c>
      <c r="AQ16" s="217">
        <v>2</v>
      </c>
      <c r="AR16" s="217">
        <v>2</v>
      </c>
      <c r="AS16" s="225"/>
      <c r="AT16" s="225"/>
      <c r="AU16" s="225"/>
      <c r="AV16" s="225"/>
      <c r="AW16" s="99" t="s">
        <v>36</v>
      </c>
      <c r="AX16" s="203">
        <f>SUM(Z16:AV16)</f>
        <v>46</v>
      </c>
      <c r="AY16" s="219"/>
      <c r="AZ16" s="219"/>
      <c r="BA16" s="219"/>
      <c r="BB16" s="219"/>
      <c r="BC16" s="219"/>
      <c r="BD16" s="219"/>
      <c r="BE16" s="219"/>
      <c r="BF16" s="219"/>
      <c r="BG16" s="219"/>
      <c r="BH16" s="341"/>
      <c r="BI16" s="348">
        <f>SUM(E16:U16,Z16:AV16)</f>
        <v>46</v>
      </c>
    </row>
    <row r="17" spans="1:61" ht="14.25" customHeight="1">
      <c r="A17" s="739"/>
      <c r="B17" s="697"/>
      <c r="C17" s="673"/>
      <c r="D17" s="13" t="s">
        <v>68</v>
      </c>
      <c r="E17" s="47"/>
      <c r="F17" s="48"/>
      <c r="G17" s="48"/>
      <c r="H17" s="48"/>
      <c r="I17" s="48"/>
      <c r="J17" s="48"/>
      <c r="K17" s="48"/>
      <c r="L17" s="48"/>
      <c r="M17" s="48"/>
      <c r="N17" s="88"/>
      <c r="O17" s="48"/>
      <c r="P17" s="48"/>
      <c r="Q17" s="48"/>
      <c r="R17" s="225"/>
      <c r="S17" s="88"/>
      <c r="T17" s="373"/>
      <c r="U17" s="373"/>
      <c r="V17" s="86"/>
      <c r="W17" s="90">
        <f t="shared" si="8"/>
        <v>0</v>
      </c>
      <c r="X17" s="91"/>
      <c r="Y17" s="91"/>
      <c r="Z17" s="48">
        <v>0</v>
      </c>
      <c r="AA17" s="48">
        <v>0</v>
      </c>
      <c r="AB17" s="48">
        <v>0</v>
      </c>
      <c r="AC17" s="48">
        <v>0</v>
      </c>
      <c r="AD17" s="48">
        <v>0</v>
      </c>
      <c r="AE17" s="48">
        <v>2</v>
      </c>
      <c r="AF17" s="48">
        <v>0</v>
      </c>
      <c r="AG17" s="48">
        <v>0</v>
      </c>
      <c r="AH17" s="48">
        <v>0</v>
      </c>
      <c r="AI17" s="48">
        <v>0</v>
      </c>
      <c r="AJ17" s="48">
        <v>0</v>
      </c>
      <c r="AK17" s="48">
        <v>0</v>
      </c>
      <c r="AL17" s="48">
        <v>0</v>
      </c>
      <c r="AM17" s="220"/>
      <c r="AN17" s="220"/>
      <c r="AO17" s="48">
        <v>0</v>
      </c>
      <c r="AP17" s="48">
        <v>0</v>
      </c>
      <c r="AQ17" s="48">
        <v>0</v>
      </c>
      <c r="AR17" s="48">
        <v>0</v>
      </c>
      <c r="AS17" s="88"/>
      <c r="AT17" s="88"/>
      <c r="AU17" s="88"/>
      <c r="AV17" s="88"/>
      <c r="AW17" s="86"/>
      <c r="AX17" s="68">
        <f t="shared" si="10"/>
        <v>2</v>
      </c>
      <c r="AY17" s="82"/>
      <c r="AZ17" s="82"/>
      <c r="BA17" s="82"/>
      <c r="BB17" s="82"/>
      <c r="BC17" s="82"/>
      <c r="BD17" s="82"/>
      <c r="BE17" s="82"/>
      <c r="BF17" s="82"/>
      <c r="BG17" s="82"/>
      <c r="BH17" s="209"/>
      <c r="BI17" s="230">
        <f>SUM(E17:U17,Z17:AV17)</f>
        <v>2</v>
      </c>
    </row>
    <row r="18" spans="1:61" ht="20.25" customHeight="1">
      <c r="A18" s="739"/>
      <c r="B18" s="699" t="s">
        <v>4</v>
      </c>
      <c r="C18" s="672" t="s">
        <v>167</v>
      </c>
      <c r="D18" s="10" t="s">
        <v>67</v>
      </c>
      <c r="E18" s="84">
        <v>2</v>
      </c>
      <c r="F18" s="85">
        <v>2</v>
      </c>
      <c r="G18" s="85">
        <v>2</v>
      </c>
      <c r="H18" s="85">
        <v>2</v>
      </c>
      <c r="I18" s="85">
        <v>4</v>
      </c>
      <c r="J18" s="85">
        <v>2</v>
      </c>
      <c r="K18" s="85">
        <v>2</v>
      </c>
      <c r="L18" s="85">
        <v>4</v>
      </c>
      <c r="M18" s="85">
        <v>2</v>
      </c>
      <c r="N18" s="88"/>
      <c r="O18" s="85">
        <v>4</v>
      </c>
      <c r="P18" s="85">
        <v>2</v>
      </c>
      <c r="Q18" s="85">
        <v>2</v>
      </c>
      <c r="R18" s="225"/>
      <c r="S18" s="88"/>
      <c r="T18" s="373">
        <v>2</v>
      </c>
      <c r="U18" s="373">
        <v>2</v>
      </c>
      <c r="V18" s="86" t="s">
        <v>226</v>
      </c>
      <c r="W18" s="87">
        <f t="shared" si="8"/>
        <v>34</v>
      </c>
      <c r="X18" s="91"/>
      <c r="Y18" s="91"/>
      <c r="Z18" s="339">
        <v>2</v>
      </c>
      <c r="AA18" s="85">
        <v>4</v>
      </c>
      <c r="AB18" s="85">
        <v>2</v>
      </c>
      <c r="AC18" s="85">
        <v>2</v>
      </c>
      <c r="AD18" s="85">
        <v>2</v>
      </c>
      <c r="AE18" s="85">
        <v>2</v>
      </c>
      <c r="AF18" s="85">
        <v>4</v>
      </c>
      <c r="AG18" s="85">
        <v>2</v>
      </c>
      <c r="AH18" s="85">
        <v>2</v>
      </c>
      <c r="AI18" s="85">
        <v>2</v>
      </c>
      <c r="AJ18" s="85">
        <v>2</v>
      </c>
      <c r="AK18" s="85">
        <v>4</v>
      </c>
      <c r="AL18" s="85">
        <v>2</v>
      </c>
      <c r="AM18" s="220"/>
      <c r="AN18" s="220"/>
      <c r="AO18" s="85">
        <v>4</v>
      </c>
      <c r="AP18" s="85">
        <v>4</v>
      </c>
      <c r="AQ18" s="85">
        <v>2</v>
      </c>
      <c r="AR18" s="85">
        <v>3</v>
      </c>
      <c r="AS18" s="88"/>
      <c r="AT18" s="88"/>
      <c r="AU18" s="88"/>
      <c r="AV18" s="88"/>
      <c r="AW18" s="86"/>
      <c r="AX18" s="203">
        <f>SUM(Z18:AR18)</f>
        <v>45</v>
      </c>
      <c r="AY18" s="82"/>
      <c r="AZ18" s="82"/>
      <c r="BA18" s="82"/>
      <c r="BB18" s="82"/>
      <c r="BC18" s="82"/>
      <c r="BD18" s="82"/>
      <c r="BE18" s="82"/>
      <c r="BF18" s="82"/>
      <c r="BG18" s="82"/>
      <c r="BH18" s="209"/>
      <c r="BI18" s="231">
        <f>SUM(W18,AX18)</f>
        <v>79</v>
      </c>
    </row>
    <row r="19" spans="1:61" ht="18.75" customHeight="1">
      <c r="A19" s="739"/>
      <c r="B19" s="697"/>
      <c r="C19" s="673"/>
      <c r="D19" s="13" t="s">
        <v>68</v>
      </c>
      <c r="E19" s="47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88"/>
      <c r="O19" s="48">
        <v>0</v>
      </c>
      <c r="P19" s="48">
        <v>0</v>
      </c>
      <c r="Q19" s="48">
        <v>0</v>
      </c>
      <c r="R19" s="225"/>
      <c r="S19" s="88"/>
      <c r="T19" s="559">
        <v>0</v>
      </c>
      <c r="U19" s="559">
        <v>0</v>
      </c>
      <c r="V19" s="86"/>
      <c r="W19" s="90">
        <f t="shared" si="8"/>
        <v>0</v>
      </c>
      <c r="X19" s="91"/>
      <c r="Y19" s="91"/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0</v>
      </c>
      <c r="AL19" s="48">
        <v>0</v>
      </c>
      <c r="AM19" s="220"/>
      <c r="AN19" s="220"/>
      <c r="AO19" s="48">
        <v>0</v>
      </c>
      <c r="AP19" s="48">
        <v>0</v>
      </c>
      <c r="AQ19" s="48">
        <v>0</v>
      </c>
      <c r="AR19" s="48">
        <v>1</v>
      </c>
      <c r="AS19" s="88"/>
      <c r="AT19" s="88"/>
      <c r="AU19" s="88"/>
      <c r="AV19" s="88"/>
      <c r="AW19" s="86"/>
      <c r="AX19" s="338">
        <f>SUM(Z19:AR19)</f>
        <v>1</v>
      </c>
      <c r="AY19" s="82"/>
      <c r="AZ19" s="82"/>
      <c r="BA19" s="82"/>
      <c r="BB19" s="82"/>
      <c r="BC19" s="82"/>
      <c r="BD19" s="82"/>
      <c r="BE19" s="82"/>
      <c r="BF19" s="82"/>
      <c r="BG19" s="82"/>
      <c r="BH19" s="209"/>
      <c r="BI19" s="230">
        <f>SUM(W19,AX19)</f>
        <v>1</v>
      </c>
    </row>
    <row r="20" spans="1:61">
      <c r="A20" s="739"/>
      <c r="B20" s="737" t="s">
        <v>6</v>
      </c>
      <c r="C20" s="757" t="s">
        <v>7</v>
      </c>
      <c r="D20" s="10" t="s">
        <v>67</v>
      </c>
      <c r="E20" s="84">
        <v>2</v>
      </c>
      <c r="F20" s="85">
        <v>2</v>
      </c>
      <c r="G20" s="85">
        <v>4</v>
      </c>
      <c r="H20" s="85">
        <v>2</v>
      </c>
      <c r="I20" s="85">
        <v>2</v>
      </c>
      <c r="J20" s="85">
        <v>4</v>
      </c>
      <c r="K20" s="85">
        <v>2</v>
      </c>
      <c r="L20" s="85">
        <v>2</v>
      </c>
      <c r="M20" s="85">
        <v>2</v>
      </c>
      <c r="N20" s="88"/>
      <c r="O20" s="85">
        <v>2</v>
      </c>
      <c r="P20" s="85">
        <v>2</v>
      </c>
      <c r="Q20" s="85">
        <v>2</v>
      </c>
      <c r="R20" s="225"/>
      <c r="S20" s="88"/>
      <c r="T20" s="373">
        <v>2</v>
      </c>
      <c r="U20" s="373">
        <v>2</v>
      </c>
      <c r="V20" s="86" t="s">
        <v>225</v>
      </c>
      <c r="W20" s="87">
        <f t="shared" si="8"/>
        <v>32</v>
      </c>
      <c r="X20" s="91"/>
      <c r="Y20" s="91"/>
      <c r="Z20" s="339">
        <v>2</v>
      </c>
      <c r="AA20" s="85">
        <v>2</v>
      </c>
      <c r="AB20" s="85">
        <v>2</v>
      </c>
      <c r="AC20" s="85">
        <v>2</v>
      </c>
      <c r="AD20" s="85">
        <v>2</v>
      </c>
      <c r="AE20" s="85">
        <v>2</v>
      </c>
      <c r="AF20" s="85">
        <v>2</v>
      </c>
      <c r="AG20" s="85">
        <v>2</v>
      </c>
      <c r="AH20" s="85">
        <v>2</v>
      </c>
      <c r="AI20" s="85">
        <v>2</v>
      </c>
      <c r="AJ20" s="85">
        <v>2</v>
      </c>
      <c r="AK20" s="85">
        <v>2</v>
      </c>
      <c r="AL20" s="85">
        <v>2</v>
      </c>
      <c r="AM20" s="220"/>
      <c r="AN20" s="220"/>
      <c r="AO20" s="85">
        <v>2</v>
      </c>
      <c r="AP20" s="85">
        <v>2</v>
      </c>
      <c r="AQ20" s="85">
        <v>4</v>
      </c>
      <c r="AR20" s="85">
        <v>2</v>
      </c>
      <c r="AS20" s="88"/>
      <c r="AT20" s="88"/>
      <c r="AU20" s="88"/>
      <c r="AV20" s="88"/>
      <c r="AW20" s="86" t="s">
        <v>36</v>
      </c>
      <c r="AX20" s="242">
        <f>SUM(Z20:AV20)</f>
        <v>36</v>
      </c>
      <c r="AY20" s="82"/>
      <c r="AZ20" s="82"/>
      <c r="BA20" s="82"/>
      <c r="BB20" s="82"/>
      <c r="BC20" s="82"/>
      <c r="BD20" s="82"/>
      <c r="BE20" s="82"/>
      <c r="BF20" s="82"/>
      <c r="BG20" s="82"/>
      <c r="BH20" s="209"/>
      <c r="BI20" s="231">
        <f>SUM(E20:U20,Z20:AV20)</f>
        <v>68</v>
      </c>
    </row>
    <row r="21" spans="1:61">
      <c r="A21" s="739"/>
      <c r="B21" s="737"/>
      <c r="C21" s="757"/>
      <c r="D21" s="13" t="s">
        <v>68</v>
      </c>
      <c r="E21" s="47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88"/>
      <c r="O21" s="48">
        <v>0</v>
      </c>
      <c r="P21" s="48">
        <v>0</v>
      </c>
      <c r="Q21" s="48">
        <v>0</v>
      </c>
      <c r="R21" s="225"/>
      <c r="S21" s="88"/>
      <c r="T21" s="559">
        <v>0</v>
      </c>
      <c r="U21" s="559">
        <v>0</v>
      </c>
      <c r="V21" s="86"/>
      <c r="W21" s="90">
        <f t="shared" si="8"/>
        <v>0</v>
      </c>
      <c r="X21" s="91"/>
      <c r="Y21" s="91"/>
      <c r="Z21" s="48">
        <v>0</v>
      </c>
      <c r="AA21" s="48">
        <v>0</v>
      </c>
      <c r="AB21" s="48">
        <v>0</v>
      </c>
      <c r="AC21" s="48">
        <v>0</v>
      </c>
      <c r="AD21" s="48">
        <v>0</v>
      </c>
      <c r="AE21" s="48">
        <v>0</v>
      </c>
      <c r="AF21" s="48">
        <v>0</v>
      </c>
      <c r="AG21" s="48">
        <v>0</v>
      </c>
      <c r="AH21" s="48">
        <v>0</v>
      </c>
      <c r="AI21" s="48">
        <v>0</v>
      </c>
      <c r="AJ21" s="48">
        <v>0</v>
      </c>
      <c r="AK21" s="48">
        <v>0</v>
      </c>
      <c r="AL21" s="48">
        <v>0</v>
      </c>
      <c r="AM21" s="220"/>
      <c r="AN21" s="220"/>
      <c r="AO21" s="48">
        <v>0</v>
      </c>
      <c r="AP21" s="48">
        <v>0</v>
      </c>
      <c r="AQ21" s="48">
        <v>0</v>
      </c>
      <c r="AR21" s="48">
        <v>0</v>
      </c>
      <c r="AS21" s="88"/>
      <c r="AT21" s="88"/>
      <c r="AU21" s="88"/>
      <c r="AV21" s="88"/>
      <c r="AW21" s="86"/>
      <c r="AX21" s="201">
        <f>SUM(Z21:AV21)</f>
        <v>0</v>
      </c>
      <c r="AY21" s="82"/>
      <c r="AZ21" s="82"/>
      <c r="BA21" s="82"/>
      <c r="BB21" s="82"/>
      <c r="BC21" s="82"/>
      <c r="BD21" s="82"/>
      <c r="BE21" s="82"/>
      <c r="BF21" s="82"/>
      <c r="BG21" s="82"/>
      <c r="BH21" s="209"/>
      <c r="BI21" s="230">
        <f>SUM(E21:U21,Z21:AV21)</f>
        <v>0</v>
      </c>
    </row>
    <row r="22" spans="1:61" ht="15" customHeight="1">
      <c r="A22" s="739"/>
      <c r="B22" s="696" t="s">
        <v>8</v>
      </c>
      <c r="C22" s="698" t="s">
        <v>161</v>
      </c>
      <c r="D22" s="215" t="s">
        <v>67</v>
      </c>
      <c r="E22" s="216">
        <v>2</v>
      </c>
      <c r="F22" s="216">
        <v>2</v>
      </c>
      <c r="G22" s="216">
        <v>2</v>
      </c>
      <c r="H22" s="216">
        <v>4</v>
      </c>
      <c r="I22" s="216">
        <v>2</v>
      </c>
      <c r="J22" s="216">
        <v>4</v>
      </c>
      <c r="K22" s="216">
        <v>2</v>
      </c>
      <c r="L22" s="216">
        <v>4</v>
      </c>
      <c r="M22" s="216">
        <v>2</v>
      </c>
      <c r="N22" s="88"/>
      <c r="O22" s="216">
        <v>2</v>
      </c>
      <c r="P22" s="216">
        <v>4</v>
      </c>
      <c r="Q22" s="216">
        <v>4</v>
      </c>
      <c r="R22" s="225"/>
      <c r="S22" s="225"/>
      <c r="T22" s="553">
        <v>2</v>
      </c>
      <c r="U22" s="553">
        <v>2</v>
      </c>
      <c r="V22" s="99" t="s">
        <v>36</v>
      </c>
      <c r="W22" s="149">
        <f t="shared" si="8"/>
        <v>38</v>
      </c>
      <c r="X22" s="207"/>
      <c r="Y22" s="207"/>
      <c r="Z22" s="340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20"/>
      <c r="AN22" s="220"/>
      <c r="AO22" s="217"/>
      <c r="AP22" s="217"/>
      <c r="AQ22" s="217"/>
      <c r="AR22" s="217"/>
      <c r="AS22" s="225"/>
      <c r="AT22" s="225"/>
      <c r="AU22" s="225"/>
      <c r="AV22" s="225"/>
      <c r="AW22" s="99"/>
      <c r="AX22" s="203">
        <f t="shared" si="10"/>
        <v>0</v>
      </c>
      <c r="AY22" s="219"/>
      <c r="AZ22" s="219"/>
      <c r="BA22" s="219"/>
      <c r="BB22" s="219"/>
      <c r="BC22" s="219"/>
      <c r="BD22" s="219"/>
      <c r="BE22" s="219"/>
      <c r="BF22" s="219"/>
      <c r="BG22" s="219"/>
      <c r="BH22" s="341"/>
      <c r="BI22" s="348">
        <f>SUM(E22:U22,Z22:AV22)</f>
        <v>38</v>
      </c>
    </row>
    <row r="23" spans="1:61" ht="12" customHeight="1" thickBot="1">
      <c r="A23" s="739"/>
      <c r="B23" s="734"/>
      <c r="C23" s="747"/>
      <c r="D23" s="92" t="s">
        <v>68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88"/>
      <c r="O23" s="93">
        <v>2</v>
      </c>
      <c r="P23" s="93">
        <v>0</v>
      </c>
      <c r="Q23" s="93">
        <v>0</v>
      </c>
      <c r="R23" s="225"/>
      <c r="S23" s="100"/>
      <c r="T23" s="560">
        <v>0</v>
      </c>
      <c r="U23" s="560">
        <v>0</v>
      </c>
      <c r="V23" s="346"/>
      <c r="W23" s="95">
        <f t="shared" si="8"/>
        <v>2</v>
      </c>
      <c r="X23" s="96"/>
      <c r="Y23" s="96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220"/>
      <c r="AN23" s="220"/>
      <c r="AO23" s="94"/>
      <c r="AP23" s="94"/>
      <c r="AQ23" s="94"/>
      <c r="AR23" s="94"/>
      <c r="AS23" s="100"/>
      <c r="AT23" s="100"/>
      <c r="AU23" s="100"/>
      <c r="AV23" s="100"/>
      <c r="AW23" s="97"/>
      <c r="AX23" s="280">
        <f t="shared" si="10"/>
        <v>0</v>
      </c>
      <c r="AY23" s="98"/>
      <c r="AZ23" s="98"/>
      <c r="BA23" s="98"/>
      <c r="BB23" s="98"/>
      <c r="BC23" s="98"/>
      <c r="BD23" s="98"/>
      <c r="BE23" s="98"/>
      <c r="BF23" s="98"/>
      <c r="BG23" s="98"/>
      <c r="BH23" s="342"/>
      <c r="BI23" s="564">
        <f>SUM(E23:U23,Z23:AV23)</f>
        <v>2</v>
      </c>
    </row>
    <row r="24" spans="1:61">
      <c r="A24" s="739"/>
      <c r="B24" s="732" t="s">
        <v>9</v>
      </c>
      <c r="C24" s="751" t="s">
        <v>10</v>
      </c>
      <c r="D24" s="35" t="s">
        <v>67</v>
      </c>
      <c r="E24" s="211">
        <f>SUM(E28,E30)</f>
        <v>8</v>
      </c>
      <c r="F24" s="81">
        <f t="shared" ref="F24:U24" si="11">SUM(F28,F30)</f>
        <v>8</v>
      </c>
      <c r="G24" s="81">
        <f t="shared" si="11"/>
        <v>8</v>
      </c>
      <c r="H24" s="81">
        <f t="shared" si="11"/>
        <v>6</v>
      </c>
      <c r="I24" s="81">
        <f t="shared" si="11"/>
        <v>8</v>
      </c>
      <c r="J24" s="81">
        <f t="shared" si="11"/>
        <v>8</v>
      </c>
      <c r="K24" s="81">
        <f t="shared" si="11"/>
        <v>8</v>
      </c>
      <c r="L24" s="81">
        <f t="shared" si="11"/>
        <v>6</v>
      </c>
      <c r="M24" s="81">
        <f t="shared" si="11"/>
        <v>8</v>
      </c>
      <c r="N24" s="81">
        <f t="shared" si="11"/>
        <v>0</v>
      </c>
      <c r="O24" s="81">
        <f t="shared" si="11"/>
        <v>8</v>
      </c>
      <c r="P24" s="81">
        <f t="shared" si="11"/>
        <v>6</v>
      </c>
      <c r="Q24" s="81">
        <f t="shared" si="11"/>
        <v>8</v>
      </c>
      <c r="R24" s="81">
        <f t="shared" si="11"/>
        <v>0</v>
      </c>
      <c r="S24" s="81">
        <f t="shared" si="11"/>
        <v>0</v>
      </c>
      <c r="T24" s="81">
        <f t="shared" si="11"/>
        <v>6</v>
      </c>
      <c r="U24" s="81">
        <f t="shared" si="11"/>
        <v>6</v>
      </c>
      <c r="V24" s="103"/>
      <c r="W24" s="81">
        <f>SUM(W28,W30)</f>
        <v>102</v>
      </c>
      <c r="X24" s="210"/>
      <c r="Y24" s="210"/>
      <c r="Z24" s="81">
        <f>Z32</f>
        <v>0</v>
      </c>
      <c r="AA24" s="81">
        <f t="shared" ref="AA24:AR24" si="12">AA32</f>
        <v>2</v>
      </c>
      <c r="AB24" s="81">
        <f t="shared" si="12"/>
        <v>2</v>
      </c>
      <c r="AC24" s="81">
        <f t="shared" si="12"/>
        <v>2</v>
      </c>
      <c r="AD24" s="81">
        <f t="shared" si="12"/>
        <v>2</v>
      </c>
      <c r="AE24" s="81">
        <f t="shared" si="12"/>
        <v>0</v>
      </c>
      <c r="AF24" s="81">
        <f t="shared" si="12"/>
        <v>2</v>
      </c>
      <c r="AG24" s="81">
        <f t="shared" si="12"/>
        <v>2</v>
      </c>
      <c r="AH24" s="81">
        <f t="shared" si="12"/>
        <v>2</v>
      </c>
      <c r="AI24" s="81">
        <f t="shared" si="12"/>
        <v>2</v>
      </c>
      <c r="AJ24" s="81">
        <f t="shared" si="12"/>
        <v>2</v>
      </c>
      <c r="AK24" s="81">
        <f t="shared" si="12"/>
        <v>2</v>
      </c>
      <c r="AL24" s="81">
        <f t="shared" si="12"/>
        <v>2</v>
      </c>
      <c r="AM24" s="81">
        <f t="shared" si="12"/>
        <v>0</v>
      </c>
      <c r="AN24" s="81">
        <f t="shared" si="12"/>
        <v>0</v>
      </c>
      <c r="AO24" s="81">
        <f t="shared" si="12"/>
        <v>2</v>
      </c>
      <c r="AP24" s="81">
        <f t="shared" si="12"/>
        <v>2</v>
      </c>
      <c r="AQ24" s="81">
        <f t="shared" si="12"/>
        <v>2</v>
      </c>
      <c r="AR24" s="81">
        <f t="shared" si="12"/>
        <v>2</v>
      </c>
      <c r="AS24" s="103"/>
      <c r="AT24" s="103"/>
      <c r="AU24" s="103"/>
      <c r="AV24" s="103"/>
      <c r="AW24" s="103"/>
      <c r="AX24" s="81">
        <f t="shared" si="10"/>
        <v>30</v>
      </c>
      <c r="AY24" s="103"/>
      <c r="AZ24" s="103"/>
      <c r="BA24" s="103"/>
      <c r="BB24" s="103"/>
      <c r="BC24" s="103"/>
      <c r="BD24" s="103"/>
      <c r="BE24" s="103"/>
      <c r="BF24" s="103"/>
      <c r="BG24" s="103"/>
      <c r="BH24" s="105"/>
      <c r="BI24" s="83">
        <f>SUM(W24,AX24)</f>
        <v>132</v>
      </c>
    </row>
    <row r="25" spans="1:61" ht="13.5" thickBot="1">
      <c r="A25" s="739"/>
      <c r="B25" s="733"/>
      <c r="C25" s="752"/>
      <c r="D25" s="367" t="s">
        <v>68</v>
      </c>
      <c r="E25" s="363">
        <f>SUM(E29,E31)</f>
        <v>0</v>
      </c>
      <c r="F25" s="364">
        <f t="shared" ref="F25:U25" si="13">SUM(F29,F31)</f>
        <v>0</v>
      </c>
      <c r="G25" s="364">
        <f t="shared" si="13"/>
        <v>0</v>
      </c>
      <c r="H25" s="364">
        <f t="shared" si="13"/>
        <v>0</v>
      </c>
      <c r="I25" s="364">
        <f t="shared" si="13"/>
        <v>0</v>
      </c>
      <c r="J25" s="364">
        <f t="shared" si="13"/>
        <v>0</v>
      </c>
      <c r="K25" s="364">
        <f t="shared" si="13"/>
        <v>2</v>
      </c>
      <c r="L25" s="364">
        <f t="shared" si="13"/>
        <v>0</v>
      </c>
      <c r="M25" s="364">
        <f t="shared" si="13"/>
        <v>0</v>
      </c>
      <c r="N25" s="364">
        <f t="shared" si="13"/>
        <v>0</v>
      </c>
      <c r="O25" s="364">
        <f t="shared" si="13"/>
        <v>0</v>
      </c>
      <c r="P25" s="364">
        <f t="shared" si="13"/>
        <v>0</v>
      </c>
      <c r="Q25" s="364">
        <f t="shared" si="13"/>
        <v>0</v>
      </c>
      <c r="R25" s="364">
        <f t="shared" si="13"/>
        <v>0</v>
      </c>
      <c r="S25" s="364">
        <f t="shared" si="13"/>
        <v>0</v>
      </c>
      <c r="T25" s="364">
        <f t="shared" si="13"/>
        <v>2</v>
      </c>
      <c r="U25" s="364">
        <f t="shared" si="13"/>
        <v>0</v>
      </c>
      <c r="V25" s="346"/>
      <c r="W25" s="361">
        <f>SUM(E25:U25)</f>
        <v>4</v>
      </c>
      <c r="X25" s="96"/>
      <c r="Y25" s="96"/>
      <c r="Z25" s="364">
        <f>Z33</f>
        <v>0</v>
      </c>
      <c r="AA25" s="364">
        <f t="shared" ref="AA25:AR25" si="14">AA33</f>
        <v>0</v>
      </c>
      <c r="AB25" s="364">
        <f t="shared" si="14"/>
        <v>0</v>
      </c>
      <c r="AC25" s="364">
        <f t="shared" si="14"/>
        <v>0</v>
      </c>
      <c r="AD25" s="364">
        <f t="shared" si="14"/>
        <v>0</v>
      </c>
      <c r="AE25" s="364">
        <f t="shared" si="14"/>
        <v>0</v>
      </c>
      <c r="AF25" s="364">
        <f t="shared" si="14"/>
        <v>0</v>
      </c>
      <c r="AG25" s="364">
        <f t="shared" si="14"/>
        <v>0</v>
      </c>
      <c r="AH25" s="364">
        <f t="shared" si="14"/>
        <v>0</v>
      </c>
      <c r="AI25" s="364">
        <f t="shared" si="14"/>
        <v>0</v>
      </c>
      <c r="AJ25" s="364">
        <f t="shared" si="14"/>
        <v>0</v>
      </c>
      <c r="AK25" s="364">
        <f t="shared" si="14"/>
        <v>0</v>
      </c>
      <c r="AL25" s="364">
        <f t="shared" si="14"/>
        <v>0</v>
      </c>
      <c r="AM25" s="364">
        <f t="shared" si="14"/>
        <v>0</v>
      </c>
      <c r="AN25" s="364">
        <f t="shared" si="14"/>
        <v>0</v>
      </c>
      <c r="AO25" s="364">
        <f t="shared" si="14"/>
        <v>0</v>
      </c>
      <c r="AP25" s="364">
        <f t="shared" si="14"/>
        <v>0</v>
      </c>
      <c r="AQ25" s="364">
        <f t="shared" si="14"/>
        <v>0</v>
      </c>
      <c r="AR25" s="364">
        <f t="shared" si="14"/>
        <v>2</v>
      </c>
      <c r="AS25" s="365"/>
      <c r="AT25" s="365"/>
      <c r="AU25" s="365"/>
      <c r="AV25" s="365"/>
      <c r="AW25" s="365"/>
      <c r="AX25" s="361">
        <f t="shared" si="10"/>
        <v>2</v>
      </c>
      <c r="AY25" s="97"/>
      <c r="AZ25" s="97"/>
      <c r="BA25" s="97"/>
      <c r="BB25" s="97"/>
      <c r="BC25" s="97"/>
      <c r="BD25" s="97"/>
      <c r="BE25" s="97"/>
      <c r="BF25" s="97"/>
      <c r="BG25" s="97"/>
      <c r="BH25" s="107"/>
      <c r="BI25" s="568">
        <f>SUM(W25,AX25)</f>
        <v>6</v>
      </c>
    </row>
    <row r="26" spans="1:61" ht="13.5" hidden="1" customHeight="1" thickBot="1">
      <c r="A26" s="739"/>
      <c r="B26" s="696" t="s">
        <v>11</v>
      </c>
      <c r="C26" s="698" t="s">
        <v>12</v>
      </c>
      <c r="D26" s="215" t="s">
        <v>67</v>
      </c>
      <c r="E26" s="349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25"/>
      <c r="T26" s="225"/>
      <c r="U26" s="225"/>
      <c r="V26" s="81"/>
      <c r="W26" s="149">
        <f>SUM(E26:T26)</f>
        <v>0</v>
      </c>
      <c r="X26" s="207"/>
      <c r="Y26" s="207"/>
      <c r="Z26" s="217">
        <v>2</v>
      </c>
      <c r="AA26" s="217">
        <v>3</v>
      </c>
      <c r="AB26" s="217">
        <v>2</v>
      </c>
      <c r="AC26" s="217">
        <v>2</v>
      </c>
      <c r="AD26" s="217">
        <v>2</v>
      </c>
      <c r="AE26" s="217">
        <v>3</v>
      </c>
      <c r="AF26" s="217">
        <v>4</v>
      </c>
      <c r="AG26" s="217">
        <v>2</v>
      </c>
      <c r="AH26" s="217">
        <v>2</v>
      </c>
      <c r="AI26" s="217">
        <v>2</v>
      </c>
      <c r="AJ26" s="217">
        <v>2</v>
      </c>
      <c r="AK26" s="217">
        <v>4</v>
      </c>
      <c r="AL26" s="217">
        <v>2</v>
      </c>
      <c r="AM26" s="217">
        <v>2</v>
      </c>
      <c r="AN26" s="217">
        <v>2</v>
      </c>
      <c r="AO26" s="217">
        <v>4</v>
      </c>
      <c r="AP26" s="217">
        <v>2</v>
      </c>
      <c r="AQ26" s="217">
        <v>2</v>
      </c>
      <c r="AR26" s="217">
        <v>4</v>
      </c>
      <c r="AS26" s="225"/>
      <c r="AT26" s="225"/>
      <c r="AU26" s="225"/>
      <c r="AV26" s="225"/>
      <c r="AW26" s="99"/>
      <c r="AX26" s="203">
        <f t="shared" si="10"/>
        <v>48</v>
      </c>
      <c r="AY26" s="219"/>
      <c r="AZ26" s="219"/>
      <c r="BA26" s="219"/>
      <c r="BB26" s="219"/>
      <c r="BC26" s="219"/>
      <c r="BD26" s="219"/>
      <c r="BE26" s="219"/>
      <c r="BF26" s="219"/>
      <c r="BG26" s="219"/>
      <c r="BH26" s="219"/>
      <c r="BI26" s="233">
        <f>SUM(E26:T26,Z26:AV26)</f>
        <v>48</v>
      </c>
    </row>
    <row r="27" spans="1:61" ht="13.5" hidden="1" customHeight="1" thickBot="1">
      <c r="A27" s="739"/>
      <c r="B27" s="696"/>
      <c r="C27" s="698"/>
      <c r="D27" s="55" t="s">
        <v>68</v>
      </c>
      <c r="E27" s="213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88"/>
      <c r="T27" s="88"/>
      <c r="U27" s="88"/>
      <c r="V27" s="81"/>
      <c r="W27" s="90">
        <f>SUM(E27:T27)</f>
        <v>0</v>
      </c>
      <c r="X27" s="91"/>
      <c r="Y27" s="91"/>
      <c r="Z27" s="47">
        <v>1</v>
      </c>
      <c r="AA27" s="47">
        <v>1</v>
      </c>
      <c r="AB27" s="47">
        <v>1</v>
      </c>
      <c r="AC27" s="47">
        <v>2</v>
      </c>
      <c r="AD27" s="47">
        <v>1</v>
      </c>
      <c r="AE27" s="47">
        <v>1</v>
      </c>
      <c r="AF27" s="47">
        <v>2</v>
      </c>
      <c r="AG27" s="47">
        <v>1</v>
      </c>
      <c r="AH27" s="47">
        <v>1</v>
      </c>
      <c r="AI27" s="47">
        <v>1</v>
      </c>
      <c r="AJ27" s="47">
        <v>1</v>
      </c>
      <c r="AK27" s="47">
        <v>2</v>
      </c>
      <c r="AL27" s="48">
        <v>1</v>
      </c>
      <c r="AM27" s="48">
        <v>1</v>
      </c>
      <c r="AN27" s="48">
        <v>1</v>
      </c>
      <c r="AO27" s="48">
        <v>2</v>
      </c>
      <c r="AP27" s="47">
        <v>1</v>
      </c>
      <c r="AQ27" s="48">
        <v>1</v>
      </c>
      <c r="AR27" s="48">
        <v>2</v>
      </c>
      <c r="AS27" s="88"/>
      <c r="AT27" s="88"/>
      <c r="AU27" s="88"/>
      <c r="AV27" s="88"/>
      <c r="AW27" s="86"/>
      <c r="AX27" s="227">
        <f t="shared" si="10"/>
        <v>24</v>
      </c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117">
        <f>SUM(E27:T27,Z27:AV27)</f>
        <v>24</v>
      </c>
    </row>
    <row r="28" spans="1:61">
      <c r="A28" s="739"/>
      <c r="B28" s="668" t="s">
        <v>11</v>
      </c>
      <c r="C28" s="670" t="s">
        <v>12</v>
      </c>
      <c r="D28" s="331" t="s">
        <v>67</v>
      </c>
      <c r="E28" s="350">
        <v>4</v>
      </c>
      <c r="F28" s="202">
        <v>4</v>
      </c>
      <c r="G28" s="202">
        <v>4</v>
      </c>
      <c r="H28" s="202">
        <v>2</v>
      </c>
      <c r="I28" s="202">
        <v>4</v>
      </c>
      <c r="J28" s="202">
        <v>4</v>
      </c>
      <c r="K28" s="202">
        <v>4</v>
      </c>
      <c r="L28" s="202">
        <v>2</v>
      </c>
      <c r="M28" s="202">
        <v>4</v>
      </c>
      <c r="N28" s="88"/>
      <c r="O28" s="202">
        <v>4</v>
      </c>
      <c r="P28" s="202">
        <v>2</v>
      </c>
      <c r="Q28" s="202">
        <v>4</v>
      </c>
      <c r="R28" s="88"/>
      <c r="S28" s="88"/>
      <c r="T28" s="373">
        <v>2</v>
      </c>
      <c r="U28" s="373">
        <v>4</v>
      </c>
      <c r="V28" s="103" t="s">
        <v>227</v>
      </c>
      <c r="W28" s="87">
        <f>SUM(E28:U28)</f>
        <v>48</v>
      </c>
      <c r="X28" s="91"/>
      <c r="Y28" s="91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8"/>
      <c r="AM28" s="88"/>
      <c r="AN28" s="88"/>
      <c r="AO28" s="48"/>
      <c r="AP28" s="47"/>
      <c r="AQ28" s="48"/>
      <c r="AR28" s="48"/>
      <c r="AS28" s="88"/>
      <c r="AT28" s="88"/>
      <c r="AU28" s="88"/>
      <c r="AV28" s="88"/>
      <c r="AW28" s="86"/>
      <c r="AX28" s="343">
        <f t="shared" ref="AX28:AX33" si="15">SUM(Z28:AR28)</f>
        <v>0</v>
      </c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231">
        <f>SUM(W28,AX28)</f>
        <v>48</v>
      </c>
    </row>
    <row r="29" spans="1:61">
      <c r="A29" s="739"/>
      <c r="B29" s="726"/>
      <c r="C29" s="701"/>
      <c r="D29" s="13" t="s">
        <v>68</v>
      </c>
      <c r="E29" s="213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2</v>
      </c>
      <c r="L29" s="48">
        <v>0</v>
      </c>
      <c r="M29" s="48">
        <v>0</v>
      </c>
      <c r="N29" s="88"/>
      <c r="O29" s="48">
        <v>0</v>
      </c>
      <c r="P29" s="48">
        <v>0</v>
      </c>
      <c r="Q29" s="48">
        <v>0</v>
      </c>
      <c r="R29" s="88"/>
      <c r="S29" s="88"/>
      <c r="T29" s="559">
        <v>0</v>
      </c>
      <c r="U29" s="559">
        <v>0</v>
      </c>
      <c r="V29" s="86"/>
      <c r="W29" s="90">
        <f>SUM(E29:U29)</f>
        <v>2</v>
      </c>
      <c r="X29" s="91"/>
      <c r="Y29" s="91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8"/>
      <c r="AM29" s="88"/>
      <c r="AN29" s="88"/>
      <c r="AO29" s="48"/>
      <c r="AP29" s="47"/>
      <c r="AQ29" s="48"/>
      <c r="AR29" s="48"/>
      <c r="AS29" s="88"/>
      <c r="AT29" s="88"/>
      <c r="AU29" s="88"/>
      <c r="AV29" s="88"/>
      <c r="AW29" s="86"/>
      <c r="AX29" s="338">
        <f t="shared" si="15"/>
        <v>0</v>
      </c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230">
        <f>SUM(W29,AX29)</f>
        <v>2</v>
      </c>
    </row>
    <row r="30" spans="1:61">
      <c r="A30" s="739"/>
      <c r="B30" s="737" t="s">
        <v>221</v>
      </c>
      <c r="C30" s="757" t="s">
        <v>222</v>
      </c>
      <c r="D30" s="10" t="s">
        <v>67</v>
      </c>
      <c r="E30" s="350">
        <v>4</v>
      </c>
      <c r="F30" s="202">
        <v>4</v>
      </c>
      <c r="G30" s="202">
        <v>4</v>
      </c>
      <c r="H30" s="202">
        <v>4</v>
      </c>
      <c r="I30" s="202">
        <v>4</v>
      </c>
      <c r="J30" s="202">
        <v>4</v>
      </c>
      <c r="K30" s="202">
        <v>4</v>
      </c>
      <c r="L30" s="202">
        <v>4</v>
      </c>
      <c r="M30" s="202">
        <v>4</v>
      </c>
      <c r="N30" s="88"/>
      <c r="O30" s="202">
        <v>4</v>
      </c>
      <c r="P30" s="202">
        <v>4</v>
      </c>
      <c r="Q30" s="202">
        <v>4</v>
      </c>
      <c r="R30" s="88"/>
      <c r="S30" s="88"/>
      <c r="T30" s="373">
        <v>4</v>
      </c>
      <c r="U30" s="373">
        <v>2</v>
      </c>
      <c r="V30" s="86" t="s">
        <v>36</v>
      </c>
      <c r="W30" s="87">
        <f>SUM(E30:U30)</f>
        <v>54</v>
      </c>
      <c r="X30" s="91"/>
      <c r="Y30" s="91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8"/>
      <c r="AN30" s="88"/>
      <c r="AO30" s="85"/>
      <c r="AP30" s="85"/>
      <c r="AQ30" s="85"/>
      <c r="AR30" s="85"/>
      <c r="AS30" s="88"/>
      <c r="AT30" s="88"/>
      <c r="AU30" s="88"/>
      <c r="AV30" s="88"/>
      <c r="AW30" s="86"/>
      <c r="AX30" s="242">
        <f t="shared" si="15"/>
        <v>0</v>
      </c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231">
        <f>SUM(E30:U30,Z30:AV30)</f>
        <v>54</v>
      </c>
    </row>
    <row r="31" spans="1:61">
      <c r="A31" s="739"/>
      <c r="B31" s="737"/>
      <c r="C31" s="757"/>
      <c r="D31" s="13" t="s">
        <v>68</v>
      </c>
      <c r="E31" s="213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88"/>
      <c r="O31" s="48">
        <v>0</v>
      </c>
      <c r="P31" s="48">
        <v>0</v>
      </c>
      <c r="Q31" s="48">
        <v>0</v>
      </c>
      <c r="R31" s="88"/>
      <c r="S31" s="88"/>
      <c r="T31" s="559">
        <v>2</v>
      </c>
      <c r="U31" s="559">
        <v>0</v>
      </c>
      <c r="V31" s="86"/>
      <c r="W31" s="90">
        <f>SUM(E31:U31)</f>
        <v>2</v>
      </c>
      <c r="X31" s="91"/>
      <c r="Y31" s="91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88"/>
      <c r="AN31" s="88"/>
      <c r="AO31" s="48"/>
      <c r="AP31" s="48"/>
      <c r="AQ31" s="48"/>
      <c r="AR31" s="48"/>
      <c r="AS31" s="88"/>
      <c r="AT31" s="88"/>
      <c r="AU31" s="88"/>
      <c r="AV31" s="88"/>
      <c r="AW31" s="86"/>
      <c r="AX31" s="201">
        <f t="shared" si="15"/>
        <v>0</v>
      </c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230">
        <f>SUM(E31:U31,Z31:AV31)</f>
        <v>2</v>
      </c>
    </row>
    <row r="32" spans="1:61">
      <c r="A32" s="739"/>
      <c r="B32" s="725" t="s">
        <v>13</v>
      </c>
      <c r="C32" s="700" t="s">
        <v>119</v>
      </c>
      <c r="D32" s="10" t="s">
        <v>67</v>
      </c>
      <c r="E32" s="213"/>
      <c r="F32" s="48"/>
      <c r="G32" s="48"/>
      <c r="H32" s="48"/>
      <c r="I32" s="48"/>
      <c r="J32" s="48"/>
      <c r="K32" s="48"/>
      <c r="L32" s="48"/>
      <c r="M32" s="48"/>
      <c r="N32" s="88"/>
      <c r="O32" s="48"/>
      <c r="P32" s="48"/>
      <c r="Q32" s="48"/>
      <c r="R32" s="88"/>
      <c r="S32" s="88"/>
      <c r="T32" s="373"/>
      <c r="U32" s="373"/>
      <c r="V32" s="86"/>
      <c r="W32" s="90"/>
      <c r="X32" s="91"/>
      <c r="Y32" s="91"/>
      <c r="Z32" s="202">
        <v>0</v>
      </c>
      <c r="AA32" s="202">
        <v>2</v>
      </c>
      <c r="AB32" s="202">
        <v>2</v>
      </c>
      <c r="AC32" s="202">
        <v>2</v>
      </c>
      <c r="AD32" s="202">
        <v>2</v>
      </c>
      <c r="AE32" s="202">
        <v>0</v>
      </c>
      <c r="AF32" s="202">
        <v>2</v>
      </c>
      <c r="AG32" s="202">
        <v>2</v>
      </c>
      <c r="AH32" s="202">
        <v>2</v>
      </c>
      <c r="AI32" s="202">
        <v>2</v>
      </c>
      <c r="AJ32" s="202">
        <v>2</v>
      </c>
      <c r="AK32" s="202">
        <v>2</v>
      </c>
      <c r="AL32" s="202">
        <v>2</v>
      </c>
      <c r="AM32" s="88"/>
      <c r="AN32" s="88"/>
      <c r="AO32" s="202">
        <v>2</v>
      </c>
      <c r="AP32" s="202">
        <v>2</v>
      </c>
      <c r="AQ32" s="202">
        <v>2</v>
      </c>
      <c r="AR32" s="202">
        <v>2</v>
      </c>
      <c r="AS32" s="88"/>
      <c r="AT32" s="88"/>
      <c r="AU32" s="88"/>
      <c r="AV32" s="88"/>
      <c r="AW32" s="86" t="s">
        <v>36</v>
      </c>
      <c r="AX32" s="242">
        <f t="shared" si="15"/>
        <v>30</v>
      </c>
      <c r="AY32" s="82"/>
      <c r="AZ32" s="82"/>
      <c r="BA32" s="82"/>
      <c r="BB32" s="219"/>
      <c r="BC32" s="219"/>
      <c r="BD32" s="219"/>
      <c r="BE32" s="219"/>
      <c r="BF32" s="219"/>
      <c r="BG32" s="219"/>
      <c r="BH32" s="341"/>
      <c r="BI32" s="348">
        <f>SUM(W32,AX32)</f>
        <v>30</v>
      </c>
    </row>
    <row r="33" spans="1:61" ht="13.5" thickBot="1">
      <c r="A33" s="739"/>
      <c r="B33" s="669"/>
      <c r="C33" s="671"/>
      <c r="D33" s="92" t="s">
        <v>68</v>
      </c>
      <c r="E33" s="214"/>
      <c r="F33" s="94"/>
      <c r="G33" s="94"/>
      <c r="H33" s="94"/>
      <c r="I33" s="94"/>
      <c r="J33" s="94"/>
      <c r="K33" s="94"/>
      <c r="L33" s="94"/>
      <c r="M33" s="94"/>
      <c r="N33" s="88"/>
      <c r="O33" s="94"/>
      <c r="P33" s="94"/>
      <c r="Q33" s="94"/>
      <c r="R33" s="88"/>
      <c r="S33" s="100"/>
      <c r="T33" s="548"/>
      <c r="U33" s="548"/>
      <c r="V33" s="346"/>
      <c r="W33" s="95"/>
      <c r="X33" s="96"/>
      <c r="Y33" s="96"/>
      <c r="Z33" s="94">
        <v>0</v>
      </c>
      <c r="AA33" s="94">
        <v>0</v>
      </c>
      <c r="AB33" s="94">
        <v>0</v>
      </c>
      <c r="AC33" s="94">
        <v>0</v>
      </c>
      <c r="AD33" s="94">
        <v>0</v>
      </c>
      <c r="AE33" s="94">
        <v>0</v>
      </c>
      <c r="AF33" s="94">
        <v>0</v>
      </c>
      <c r="AG33" s="94">
        <v>0</v>
      </c>
      <c r="AH33" s="94">
        <v>0</v>
      </c>
      <c r="AI33" s="94">
        <v>0</v>
      </c>
      <c r="AJ33" s="94">
        <v>0</v>
      </c>
      <c r="AK33" s="94">
        <v>0</v>
      </c>
      <c r="AL33" s="94">
        <v>0</v>
      </c>
      <c r="AM33" s="88"/>
      <c r="AN33" s="88"/>
      <c r="AO33" s="94">
        <v>0</v>
      </c>
      <c r="AP33" s="94">
        <v>0</v>
      </c>
      <c r="AQ33" s="94">
        <v>0</v>
      </c>
      <c r="AR33" s="94">
        <v>2</v>
      </c>
      <c r="AS33" s="100"/>
      <c r="AT33" s="100"/>
      <c r="AU33" s="100"/>
      <c r="AV33" s="100"/>
      <c r="AW33" s="97"/>
      <c r="AX33" s="280">
        <f t="shared" si="15"/>
        <v>2</v>
      </c>
      <c r="AY33" s="98"/>
      <c r="AZ33" s="98"/>
      <c r="BA33" s="98"/>
      <c r="BB33" s="351"/>
      <c r="BC33" s="351"/>
      <c r="BD33" s="351"/>
      <c r="BE33" s="351"/>
      <c r="BF33" s="351"/>
      <c r="BG33" s="351"/>
      <c r="BH33" s="352"/>
      <c r="BI33" s="232">
        <f>SUM(W33,AX33)</f>
        <v>2</v>
      </c>
    </row>
    <row r="34" spans="1:61">
      <c r="A34" s="739"/>
      <c r="B34" s="753" t="s">
        <v>162</v>
      </c>
      <c r="C34" s="754" t="s">
        <v>163</v>
      </c>
      <c r="D34" s="345" t="s">
        <v>67</v>
      </c>
      <c r="E34" s="346">
        <f t="shared" ref="E34:U34" si="16">SUM(E36,E38,E40,E42,E44,E48)</f>
        <v>14</v>
      </c>
      <c r="F34" s="346">
        <f t="shared" si="16"/>
        <v>12</v>
      </c>
      <c r="G34" s="346">
        <f t="shared" si="16"/>
        <v>14</v>
      </c>
      <c r="H34" s="346">
        <f t="shared" si="16"/>
        <v>12</v>
      </c>
      <c r="I34" s="346">
        <f t="shared" si="16"/>
        <v>14</v>
      </c>
      <c r="J34" s="346">
        <f t="shared" si="16"/>
        <v>12</v>
      </c>
      <c r="K34" s="346">
        <f t="shared" si="16"/>
        <v>12</v>
      </c>
      <c r="L34" s="346">
        <f t="shared" si="16"/>
        <v>12</v>
      </c>
      <c r="M34" s="346">
        <f t="shared" si="16"/>
        <v>14</v>
      </c>
      <c r="N34" s="346">
        <f t="shared" si="16"/>
        <v>0</v>
      </c>
      <c r="O34" s="346">
        <f t="shared" si="16"/>
        <v>12</v>
      </c>
      <c r="P34" s="346">
        <f t="shared" si="16"/>
        <v>14</v>
      </c>
      <c r="Q34" s="346">
        <f t="shared" si="16"/>
        <v>10</v>
      </c>
      <c r="R34" s="346">
        <f t="shared" si="16"/>
        <v>0</v>
      </c>
      <c r="S34" s="346">
        <f t="shared" si="16"/>
        <v>0</v>
      </c>
      <c r="T34" s="346">
        <f t="shared" si="16"/>
        <v>12</v>
      </c>
      <c r="U34" s="346">
        <f t="shared" si="16"/>
        <v>10</v>
      </c>
      <c r="V34" s="103"/>
      <c r="W34" s="346">
        <f>SUM(W36,W38,W40,W42,W44,W48)</f>
        <v>174</v>
      </c>
      <c r="X34" s="346"/>
      <c r="Y34" s="346"/>
      <c r="Z34" s="346">
        <f>SUM(Z36,Z38,Z40,Z42,Z44,Z46,Z48)</f>
        <v>26</v>
      </c>
      <c r="AA34" s="346">
        <f t="shared" ref="AA34:AX34" si="17">SUM(AA36,AA38,AA40,AA42,AA44,AA46,AA48)</f>
        <v>22</v>
      </c>
      <c r="AB34" s="346">
        <f t="shared" si="17"/>
        <v>24</v>
      </c>
      <c r="AC34" s="346">
        <f t="shared" si="17"/>
        <v>24</v>
      </c>
      <c r="AD34" s="346">
        <f t="shared" si="17"/>
        <v>24</v>
      </c>
      <c r="AE34" s="346">
        <f t="shared" si="17"/>
        <v>24</v>
      </c>
      <c r="AF34" s="346">
        <f t="shared" si="17"/>
        <v>24</v>
      </c>
      <c r="AG34" s="346">
        <f t="shared" si="17"/>
        <v>24</v>
      </c>
      <c r="AH34" s="346">
        <f t="shared" si="17"/>
        <v>24</v>
      </c>
      <c r="AI34" s="346">
        <f t="shared" si="17"/>
        <v>26</v>
      </c>
      <c r="AJ34" s="346">
        <f t="shared" si="17"/>
        <v>26</v>
      </c>
      <c r="AK34" s="346">
        <f t="shared" si="17"/>
        <v>22</v>
      </c>
      <c r="AL34" s="346">
        <f t="shared" si="17"/>
        <v>26</v>
      </c>
      <c r="AM34" s="346">
        <f t="shared" si="17"/>
        <v>0</v>
      </c>
      <c r="AN34" s="346">
        <f t="shared" si="17"/>
        <v>0</v>
      </c>
      <c r="AO34" s="346">
        <f t="shared" si="17"/>
        <v>22</v>
      </c>
      <c r="AP34" s="346">
        <f t="shared" si="17"/>
        <v>22</v>
      </c>
      <c r="AQ34" s="346">
        <f t="shared" si="17"/>
        <v>24</v>
      </c>
      <c r="AR34" s="346">
        <f t="shared" si="17"/>
        <v>21</v>
      </c>
      <c r="AS34" s="346"/>
      <c r="AT34" s="346"/>
      <c r="AU34" s="346"/>
      <c r="AV34" s="346"/>
      <c r="AW34" s="346"/>
      <c r="AX34" s="346">
        <f t="shared" si="17"/>
        <v>405</v>
      </c>
      <c r="AY34" s="99"/>
      <c r="AZ34" s="99"/>
      <c r="BA34" s="99"/>
      <c r="BB34" s="99"/>
      <c r="BC34" s="99"/>
      <c r="BD34" s="99"/>
      <c r="BE34" s="99"/>
      <c r="BF34" s="99"/>
      <c r="BG34" s="99"/>
      <c r="BH34" s="347"/>
      <c r="BI34" s="348">
        <f>SUM(W34,AX34)</f>
        <v>579</v>
      </c>
    </row>
    <row r="35" spans="1:61" ht="13.5" thickBot="1">
      <c r="A35" s="739"/>
      <c r="B35" s="733"/>
      <c r="C35" s="752"/>
      <c r="D35" s="366" t="s">
        <v>68</v>
      </c>
      <c r="E35" s="361">
        <f t="shared" ref="E35:U35" si="18">SUM(E37,E39,E41,E43,E45,E49)</f>
        <v>0</v>
      </c>
      <c r="F35" s="361">
        <f t="shared" si="18"/>
        <v>4</v>
      </c>
      <c r="G35" s="361">
        <f t="shared" si="18"/>
        <v>0</v>
      </c>
      <c r="H35" s="361">
        <f t="shared" si="18"/>
        <v>2</v>
      </c>
      <c r="I35" s="361">
        <f t="shared" si="18"/>
        <v>0</v>
      </c>
      <c r="J35" s="361">
        <f t="shared" si="18"/>
        <v>0</v>
      </c>
      <c r="K35" s="361">
        <f t="shared" si="18"/>
        <v>0</v>
      </c>
      <c r="L35" s="361">
        <f t="shared" si="18"/>
        <v>0</v>
      </c>
      <c r="M35" s="361">
        <f t="shared" si="18"/>
        <v>0</v>
      </c>
      <c r="N35" s="361">
        <f t="shared" si="18"/>
        <v>0</v>
      </c>
      <c r="O35" s="361">
        <f t="shared" si="18"/>
        <v>0</v>
      </c>
      <c r="P35" s="361">
        <f t="shared" si="18"/>
        <v>2</v>
      </c>
      <c r="Q35" s="361">
        <f t="shared" si="18"/>
        <v>0</v>
      </c>
      <c r="R35" s="361">
        <f t="shared" si="18"/>
        <v>0</v>
      </c>
      <c r="S35" s="361">
        <f t="shared" si="18"/>
        <v>0</v>
      </c>
      <c r="T35" s="361">
        <f t="shared" si="18"/>
        <v>0</v>
      </c>
      <c r="U35" s="361">
        <f t="shared" si="18"/>
        <v>0</v>
      </c>
      <c r="V35" s="346"/>
      <c r="W35" s="361">
        <f>SUM(W37,W39,W41,W43,W45,W49)</f>
        <v>8</v>
      </c>
      <c r="X35" s="361"/>
      <c r="Y35" s="361"/>
      <c r="Z35" s="361">
        <f>SUM(Z37,Z39,Z41,Z43,Z45,Z47,Z49)</f>
        <v>0</v>
      </c>
      <c r="AA35" s="361">
        <f t="shared" ref="AA35:AX35" si="19">SUM(AA37,AA39,AA41,AA43,AA45,AA47,AA49)</f>
        <v>2</v>
      </c>
      <c r="AB35" s="361">
        <f t="shared" si="19"/>
        <v>2</v>
      </c>
      <c r="AC35" s="361">
        <f t="shared" si="19"/>
        <v>0</v>
      </c>
      <c r="AD35" s="361">
        <f t="shared" si="19"/>
        <v>2</v>
      </c>
      <c r="AE35" s="361">
        <f t="shared" si="19"/>
        <v>0</v>
      </c>
      <c r="AF35" s="361">
        <f t="shared" si="19"/>
        <v>0</v>
      </c>
      <c r="AG35" s="361">
        <f t="shared" si="19"/>
        <v>0</v>
      </c>
      <c r="AH35" s="361">
        <f t="shared" si="19"/>
        <v>2</v>
      </c>
      <c r="AI35" s="361">
        <f t="shared" si="19"/>
        <v>0</v>
      </c>
      <c r="AJ35" s="361">
        <f t="shared" si="19"/>
        <v>0</v>
      </c>
      <c r="AK35" s="361">
        <f t="shared" si="19"/>
        <v>0</v>
      </c>
      <c r="AL35" s="361">
        <f t="shared" si="19"/>
        <v>0</v>
      </c>
      <c r="AM35" s="361">
        <f t="shared" si="19"/>
        <v>0</v>
      </c>
      <c r="AN35" s="361">
        <f t="shared" si="19"/>
        <v>0</v>
      </c>
      <c r="AO35" s="361">
        <f t="shared" si="19"/>
        <v>0</v>
      </c>
      <c r="AP35" s="361">
        <f t="shared" si="19"/>
        <v>0</v>
      </c>
      <c r="AQ35" s="361">
        <f t="shared" si="19"/>
        <v>0</v>
      </c>
      <c r="AR35" s="361">
        <f t="shared" si="19"/>
        <v>1</v>
      </c>
      <c r="AS35" s="361"/>
      <c r="AT35" s="361"/>
      <c r="AU35" s="361"/>
      <c r="AV35" s="361"/>
      <c r="AW35" s="361"/>
      <c r="AX35" s="361">
        <f t="shared" si="19"/>
        <v>9</v>
      </c>
      <c r="AY35" s="365"/>
      <c r="AZ35" s="97"/>
      <c r="BA35" s="97"/>
      <c r="BB35" s="97"/>
      <c r="BC35" s="97"/>
      <c r="BD35" s="97"/>
      <c r="BE35" s="97"/>
      <c r="BF35" s="97"/>
      <c r="BG35" s="97"/>
      <c r="BH35" s="107"/>
      <c r="BI35" s="567">
        <f>SUM(W35,AX35)</f>
        <v>17</v>
      </c>
    </row>
    <row r="36" spans="1:61" ht="12.75" customHeight="1">
      <c r="A36" s="739"/>
      <c r="B36" s="699" t="s">
        <v>15</v>
      </c>
      <c r="C36" s="672" t="s">
        <v>164</v>
      </c>
      <c r="D36" s="10" t="s">
        <v>67</v>
      </c>
      <c r="E36" s="84">
        <v>4</v>
      </c>
      <c r="F36" s="84">
        <v>4</v>
      </c>
      <c r="G36" s="84">
        <v>4</v>
      </c>
      <c r="H36" s="84">
        <v>4</v>
      </c>
      <c r="I36" s="84">
        <v>4</v>
      </c>
      <c r="J36" s="84">
        <v>4</v>
      </c>
      <c r="K36" s="84">
        <v>4</v>
      </c>
      <c r="L36" s="84">
        <v>4</v>
      </c>
      <c r="M36" s="84">
        <v>4</v>
      </c>
      <c r="N36" s="88"/>
      <c r="O36" s="84">
        <v>4</v>
      </c>
      <c r="P36" s="84">
        <v>4</v>
      </c>
      <c r="Q36" s="84">
        <v>2</v>
      </c>
      <c r="R36" s="88"/>
      <c r="S36" s="88"/>
      <c r="T36" s="373">
        <v>2</v>
      </c>
      <c r="U36" s="373">
        <v>4</v>
      </c>
      <c r="V36" s="103" t="s">
        <v>36</v>
      </c>
      <c r="W36" s="87">
        <f t="shared" ref="W36:W43" si="20">SUM(E36:U36)</f>
        <v>52</v>
      </c>
      <c r="X36" s="112"/>
      <c r="Y36" s="112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8"/>
      <c r="AN36" s="88"/>
      <c r="AO36" s="85"/>
      <c r="AP36" s="85"/>
      <c r="AQ36" s="85"/>
      <c r="AR36" s="85"/>
      <c r="AS36" s="88"/>
      <c r="AT36" s="88"/>
      <c r="AU36" s="88"/>
      <c r="AV36" s="88"/>
      <c r="AW36" s="86"/>
      <c r="AX36" s="203">
        <f t="shared" si="10"/>
        <v>0</v>
      </c>
      <c r="AY36" s="112"/>
      <c r="AZ36" s="112"/>
      <c r="BA36" s="112"/>
      <c r="BB36" s="112"/>
      <c r="BC36" s="112"/>
      <c r="BD36" s="112"/>
      <c r="BE36" s="112"/>
      <c r="BF36" s="112"/>
      <c r="BG36" s="112"/>
      <c r="BH36" s="113"/>
      <c r="BI36" s="231">
        <f t="shared" ref="BI36:BI41" si="21">SUM(E36:U36,Z36:AV36)</f>
        <v>52</v>
      </c>
    </row>
    <row r="37" spans="1:61">
      <c r="A37" s="739"/>
      <c r="B37" s="697"/>
      <c r="C37" s="673"/>
      <c r="D37" s="13" t="s">
        <v>68</v>
      </c>
      <c r="E37" s="47">
        <v>0</v>
      </c>
      <c r="F37" s="47">
        <v>0</v>
      </c>
      <c r="G37" s="47">
        <v>0</v>
      </c>
      <c r="H37" s="47">
        <v>2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88"/>
      <c r="O37" s="47">
        <v>0</v>
      </c>
      <c r="P37" s="47">
        <v>0</v>
      </c>
      <c r="Q37" s="47">
        <v>0</v>
      </c>
      <c r="R37" s="88"/>
      <c r="S37" s="88"/>
      <c r="T37" s="559">
        <v>0</v>
      </c>
      <c r="U37" s="559">
        <v>0</v>
      </c>
      <c r="V37" s="86"/>
      <c r="W37" s="90">
        <f t="shared" si="20"/>
        <v>2</v>
      </c>
      <c r="X37" s="112"/>
      <c r="Y37" s="112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88"/>
      <c r="AN37" s="88"/>
      <c r="AO37" s="47"/>
      <c r="AP37" s="47"/>
      <c r="AQ37" s="47"/>
      <c r="AR37" s="47"/>
      <c r="AS37" s="88"/>
      <c r="AT37" s="88"/>
      <c r="AU37" s="88"/>
      <c r="AV37" s="88"/>
      <c r="AW37" s="86"/>
      <c r="AX37" s="68">
        <f t="shared" si="10"/>
        <v>0</v>
      </c>
      <c r="AY37" s="112"/>
      <c r="AZ37" s="112"/>
      <c r="BA37" s="112"/>
      <c r="BB37" s="112"/>
      <c r="BC37" s="112"/>
      <c r="BD37" s="112"/>
      <c r="BE37" s="112"/>
      <c r="BF37" s="112"/>
      <c r="BG37" s="112"/>
      <c r="BH37" s="113"/>
      <c r="BI37" s="230">
        <f t="shared" si="21"/>
        <v>2</v>
      </c>
    </row>
    <row r="38" spans="1:61">
      <c r="A38" s="739"/>
      <c r="B38" s="699" t="s">
        <v>120</v>
      </c>
      <c r="C38" s="672" t="s">
        <v>168</v>
      </c>
      <c r="D38" s="10" t="s">
        <v>67</v>
      </c>
      <c r="E38" s="84">
        <v>4</v>
      </c>
      <c r="F38" s="85">
        <v>2</v>
      </c>
      <c r="G38" s="85">
        <v>4</v>
      </c>
      <c r="H38" s="85">
        <v>4</v>
      </c>
      <c r="I38" s="85">
        <v>4</v>
      </c>
      <c r="J38" s="85">
        <v>2</v>
      </c>
      <c r="K38" s="85">
        <v>2</v>
      </c>
      <c r="L38" s="85">
        <v>4</v>
      </c>
      <c r="M38" s="85">
        <v>4</v>
      </c>
      <c r="N38" s="88"/>
      <c r="O38" s="85">
        <v>4</v>
      </c>
      <c r="P38" s="85">
        <v>4</v>
      </c>
      <c r="Q38" s="85">
        <v>2</v>
      </c>
      <c r="R38" s="88"/>
      <c r="S38" s="88"/>
      <c r="T38" s="373">
        <v>4</v>
      </c>
      <c r="U38" s="373">
        <v>2</v>
      </c>
      <c r="V38" s="86" t="s">
        <v>226</v>
      </c>
      <c r="W38" s="87">
        <f t="shared" si="20"/>
        <v>46</v>
      </c>
      <c r="X38" s="112"/>
      <c r="Y38" s="112"/>
      <c r="Z38" s="85">
        <v>4</v>
      </c>
      <c r="AA38" s="85">
        <v>2</v>
      </c>
      <c r="AB38" s="85">
        <v>4</v>
      </c>
      <c r="AC38" s="85">
        <v>4</v>
      </c>
      <c r="AD38" s="85">
        <v>4</v>
      </c>
      <c r="AE38" s="85">
        <v>4</v>
      </c>
      <c r="AF38" s="85">
        <v>4</v>
      </c>
      <c r="AG38" s="85">
        <v>4</v>
      </c>
      <c r="AH38" s="85">
        <v>4</v>
      </c>
      <c r="AI38" s="85">
        <v>4</v>
      </c>
      <c r="AJ38" s="85">
        <v>4</v>
      </c>
      <c r="AK38" s="85">
        <v>4</v>
      </c>
      <c r="AL38" s="85">
        <v>4</v>
      </c>
      <c r="AM38" s="88"/>
      <c r="AN38" s="88"/>
      <c r="AO38" s="85">
        <v>4</v>
      </c>
      <c r="AP38" s="85">
        <v>4</v>
      </c>
      <c r="AQ38" s="85">
        <v>4</v>
      </c>
      <c r="AR38" s="85">
        <v>4</v>
      </c>
      <c r="AS38" s="88"/>
      <c r="AT38" s="88"/>
      <c r="AU38" s="88"/>
      <c r="AV38" s="88"/>
      <c r="AW38" s="86" t="s">
        <v>229</v>
      </c>
      <c r="AX38" s="203">
        <f t="shared" si="10"/>
        <v>66</v>
      </c>
      <c r="AY38" s="112"/>
      <c r="AZ38" s="112"/>
      <c r="BA38" s="112"/>
      <c r="BB38" s="112"/>
      <c r="BC38" s="112"/>
      <c r="BD38" s="112"/>
      <c r="BE38" s="112"/>
      <c r="BF38" s="112"/>
      <c r="BG38" s="112"/>
      <c r="BH38" s="113"/>
      <c r="BI38" s="231">
        <f t="shared" si="21"/>
        <v>112</v>
      </c>
    </row>
    <row r="39" spans="1:61">
      <c r="A39" s="739"/>
      <c r="B39" s="697"/>
      <c r="C39" s="673"/>
      <c r="D39" s="13" t="s">
        <v>68</v>
      </c>
      <c r="E39" s="47">
        <v>0</v>
      </c>
      <c r="F39" s="47">
        <v>2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88"/>
      <c r="O39" s="47">
        <v>0</v>
      </c>
      <c r="P39" s="47">
        <v>0</v>
      </c>
      <c r="Q39" s="47">
        <v>0</v>
      </c>
      <c r="R39" s="88"/>
      <c r="S39" s="88"/>
      <c r="T39" s="559">
        <v>0</v>
      </c>
      <c r="U39" s="559">
        <v>0</v>
      </c>
      <c r="V39" s="86"/>
      <c r="W39" s="90">
        <f t="shared" si="20"/>
        <v>2</v>
      </c>
      <c r="X39" s="112"/>
      <c r="Y39" s="112"/>
      <c r="Z39" s="47">
        <v>0</v>
      </c>
      <c r="AA39" s="47">
        <v>0</v>
      </c>
      <c r="AB39" s="47">
        <v>0</v>
      </c>
      <c r="AC39" s="47">
        <v>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7">
        <v>0</v>
      </c>
      <c r="AM39" s="88"/>
      <c r="AN39" s="88"/>
      <c r="AO39" s="47">
        <v>0</v>
      </c>
      <c r="AP39" s="47">
        <v>0</v>
      </c>
      <c r="AQ39" s="47">
        <v>0</v>
      </c>
      <c r="AR39" s="47">
        <v>0</v>
      </c>
      <c r="AS39" s="88"/>
      <c r="AT39" s="88"/>
      <c r="AU39" s="88"/>
      <c r="AV39" s="88"/>
      <c r="AW39" s="86"/>
      <c r="AX39" s="68">
        <f t="shared" si="10"/>
        <v>0</v>
      </c>
      <c r="AY39" s="112"/>
      <c r="AZ39" s="112"/>
      <c r="BA39" s="112"/>
      <c r="BB39" s="112"/>
      <c r="BC39" s="112"/>
      <c r="BD39" s="112"/>
      <c r="BE39" s="112"/>
      <c r="BF39" s="112"/>
      <c r="BG39" s="112"/>
      <c r="BH39" s="113"/>
      <c r="BI39" s="230">
        <f t="shared" si="21"/>
        <v>2</v>
      </c>
    </row>
    <row r="40" spans="1:61" ht="12.75" customHeight="1">
      <c r="A40" s="739"/>
      <c r="B40" s="699" t="s">
        <v>16</v>
      </c>
      <c r="C40" s="672" t="s">
        <v>178</v>
      </c>
      <c r="D40" s="10" t="s">
        <v>67</v>
      </c>
      <c r="E40" s="84">
        <v>2</v>
      </c>
      <c r="F40" s="85">
        <v>4</v>
      </c>
      <c r="G40" s="85">
        <v>2</v>
      </c>
      <c r="H40" s="85">
        <v>2</v>
      </c>
      <c r="I40" s="85">
        <v>2</v>
      </c>
      <c r="J40" s="85">
        <v>2</v>
      </c>
      <c r="K40" s="85">
        <v>2</v>
      </c>
      <c r="L40" s="85">
        <v>2</v>
      </c>
      <c r="M40" s="85">
        <v>2</v>
      </c>
      <c r="N40" s="88"/>
      <c r="O40" s="85">
        <v>2</v>
      </c>
      <c r="P40" s="85">
        <v>2</v>
      </c>
      <c r="Q40" s="85">
        <v>2</v>
      </c>
      <c r="R40" s="88"/>
      <c r="S40" s="88"/>
      <c r="T40" s="373">
        <v>2</v>
      </c>
      <c r="U40" s="373">
        <v>2</v>
      </c>
      <c r="V40" s="86" t="s">
        <v>226</v>
      </c>
      <c r="W40" s="87">
        <f t="shared" si="20"/>
        <v>30</v>
      </c>
      <c r="X40" s="112"/>
      <c r="Y40" s="112"/>
      <c r="Z40" s="85">
        <v>4</v>
      </c>
      <c r="AA40" s="85">
        <v>4</v>
      </c>
      <c r="AB40" s="85">
        <v>2</v>
      </c>
      <c r="AC40" s="85">
        <v>4</v>
      </c>
      <c r="AD40" s="85">
        <v>4</v>
      </c>
      <c r="AE40" s="85">
        <v>2</v>
      </c>
      <c r="AF40" s="85">
        <v>2</v>
      </c>
      <c r="AG40" s="85">
        <v>4</v>
      </c>
      <c r="AH40" s="85">
        <v>2</v>
      </c>
      <c r="AI40" s="85">
        <v>4</v>
      </c>
      <c r="AJ40" s="85">
        <v>2</v>
      </c>
      <c r="AK40" s="85">
        <v>4</v>
      </c>
      <c r="AL40" s="85">
        <v>4</v>
      </c>
      <c r="AM40" s="88"/>
      <c r="AN40" s="88"/>
      <c r="AO40" s="85">
        <v>4</v>
      </c>
      <c r="AP40" s="85">
        <v>4</v>
      </c>
      <c r="AQ40" s="85">
        <v>4</v>
      </c>
      <c r="AR40" s="85">
        <v>3</v>
      </c>
      <c r="AS40" s="88"/>
      <c r="AT40" s="88"/>
      <c r="AU40" s="88"/>
      <c r="AV40" s="88"/>
      <c r="AW40" s="86" t="s">
        <v>230</v>
      </c>
      <c r="AX40" s="203">
        <f t="shared" si="10"/>
        <v>57</v>
      </c>
      <c r="AY40" s="112"/>
      <c r="AZ40" s="112"/>
      <c r="BA40" s="112"/>
      <c r="BB40" s="112"/>
      <c r="BC40" s="112"/>
      <c r="BD40" s="112"/>
      <c r="BE40" s="112"/>
      <c r="BF40" s="112"/>
      <c r="BG40" s="112"/>
      <c r="BH40" s="113"/>
      <c r="BI40" s="231">
        <f t="shared" si="21"/>
        <v>87</v>
      </c>
    </row>
    <row r="41" spans="1:61" ht="15" customHeight="1">
      <c r="A41" s="739"/>
      <c r="B41" s="697"/>
      <c r="C41" s="673"/>
      <c r="D41" s="13" t="s">
        <v>68</v>
      </c>
      <c r="E41" s="47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88"/>
      <c r="O41" s="48">
        <v>0</v>
      </c>
      <c r="P41" s="48">
        <v>2</v>
      </c>
      <c r="Q41" s="48">
        <v>0</v>
      </c>
      <c r="R41" s="88"/>
      <c r="S41" s="88"/>
      <c r="T41" s="559">
        <v>0</v>
      </c>
      <c r="U41" s="559">
        <v>0</v>
      </c>
      <c r="V41" s="86"/>
      <c r="W41" s="90">
        <f t="shared" si="20"/>
        <v>2</v>
      </c>
      <c r="X41" s="112"/>
      <c r="Y41" s="112"/>
      <c r="Z41" s="47">
        <v>0</v>
      </c>
      <c r="AA41" s="47">
        <v>0</v>
      </c>
      <c r="AB41" s="47">
        <v>0</v>
      </c>
      <c r="AC41" s="47">
        <v>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7">
        <v>0</v>
      </c>
      <c r="AL41" s="47">
        <v>0</v>
      </c>
      <c r="AM41" s="88"/>
      <c r="AN41" s="88"/>
      <c r="AO41" s="47">
        <v>0</v>
      </c>
      <c r="AP41" s="47">
        <v>0</v>
      </c>
      <c r="AQ41" s="47">
        <v>0</v>
      </c>
      <c r="AR41" s="47">
        <v>0</v>
      </c>
      <c r="AS41" s="88"/>
      <c r="AT41" s="88"/>
      <c r="AU41" s="88"/>
      <c r="AV41" s="88"/>
      <c r="AW41" s="86"/>
      <c r="AX41" s="68">
        <f t="shared" si="10"/>
        <v>0</v>
      </c>
      <c r="AY41" s="112"/>
      <c r="AZ41" s="112"/>
      <c r="BA41" s="112"/>
      <c r="BB41" s="112"/>
      <c r="BC41" s="112"/>
      <c r="BD41" s="112"/>
      <c r="BE41" s="112"/>
      <c r="BF41" s="112"/>
      <c r="BG41" s="112"/>
      <c r="BH41" s="113"/>
      <c r="BI41" s="230">
        <f t="shared" si="21"/>
        <v>2</v>
      </c>
    </row>
    <row r="42" spans="1:61" ht="12" customHeight="1">
      <c r="A42" s="739"/>
      <c r="B42" s="699" t="s">
        <v>17</v>
      </c>
      <c r="C42" s="672" t="s">
        <v>169</v>
      </c>
      <c r="D42" s="10" t="s">
        <v>67</v>
      </c>
      <c r="E42" s="84"/>
      <c r="F42" s="85"/>
      <c r="G42" s="85"/>
      <c r="H42" s="85"/>
      <c r="I42" s="85"/>
      <c r="J42" s="85"/>
      <c r="K42" s="85"/>
      <c r="L42" s="85"/>
      <c r="M42" s="85"/>
      <c r="N42" s="88"/>
      <c r="O42" s="85"/>
      <c r="P42" s="85"/>
      <c r="Q42" s="85"/>
      <c r="R42" s="88"/>
      <c r="S42" s="88"/>
      <c r="T42" s="373"/>
      <c r="U42" s="373"/>
      <c r="V42" s="86"/>
      <c r="W42" s="87">
        <f t="shared" si="20"/>
        <v>0</v>
      </c>
      <c r="X42" s="112"/>
      <c r="Y42" s="112"/>
      <c r="Z42" s="85">
        <v>8</v>
      </c>
      <c r="AA42" s="85">
        <v>6</v>
      </c>
      <c r="AB42" s="85">
        <v>8</v>
      </c>
      <c r="AC42" s="85">
        <v>6</v>
      </c>
      <c r="AD42" s="85">
        <v>8</v>
      </c>
      <c r="AE42" s="85">
        <v>8</v>
      </c>
      <c r="AF42" s="85">
        <v>8</v>
      </c>
      <c r="AG42" s="85">
        <v>6</v>
      </c>
      <c r="AH42" s="85">
        <v>6</v>
      </c>
      <c r="AI42" s="85">
        <v>6</v>
      </c>
      <c r="AJ42" s="85">
        <v>8</v>
      </c>
      <c r="AK42" s="85">
        <v>6</v>
      </c>
      <c r="AL42" s="85">
        <v>6</v>
      </c>
      <c r="AM42" s="88"/>
      <c r="AN42" s="88"/>
      <c r="AO42" s="85">
        <v>6</v>
      </c>
      <c r="AP42" s="85">
        <v>6</v>
      </c>
      <c r="AQ42" s="85">
        <v>6</v>
      </c>
      <c r="AR42" s="85">
        <v>6</v>
      </c>
      <c r="AS42" s="88"/>
      <c r="AT42" s="88"/>
      <c r="AU42" s="88"/>
      <c r="AV42" s="88"/>
      <c r="AW42" s="86" t="s">
        <v>230</v>
      </c>
      <c r="AX42" s="203">
        <f>SUM(Z42:AV42)</f>
        <v>114</v>
      </c>
      <c r="AY42" s="112"/>
      <c r="AZ42" s="112"/>
      <c r="BA42" s="112"/>
      <c r="BB42" s="112"/>
      <c r="BC42" s="112"/>
      <c r="BD42" s="112"/>
      <c r="BE42" s="112"/>
      <c r="BF42" s="112"/>
      <c r="BG42" s="112"/>
      <c r="BH42" s="113"/>
      <c r="BI42" s="116">
        <f>SUM(E42:T42,Z42:AV42)</f>
        <v>114</v>
      </c>
    </row>
    <row r="43" spans="1:61" ht="14.25" customHeight="1">
      <c r="A43" s="739"/>
      <c r="B43" s="697"/>
      <c r="C43" s="673"/>
      <c r="D43" s="13" t="s">
        <v>68</v>
      </c>
      <c r="E43" s="47"/>
      <c r="F43" s="48"/>
      <c r="G43" s="48"/>
      <c r="H43" s="48"/>
      <c r="I43" s="48"/>
      <c r="J43" s="48"/>
      <c r="K43" s="48"/>
      <c r="L43" s="48"/>
      <c r="M43" s="48"/>
      <c r="N43" s="88"/>
      <c r="O43" s="372"/>
      <c r="P43" s="372"/>
      <c r="Q43" s="372"/>
      <c r="R43" s="88"/>
      <c r="S43" s="88"/>
      <c r="T43" s="373"/>
      <c r="U43" s="373"/>
      <c r="V43" s="86"/>
      <c r="W43" s="90">
        <f t="shared" si="20"/>
        <v>0</v>
      </c>
      <c r="X43" s="112"/>
      <c r="Y43" s="112"/>
      <c r="Z43" s="47">
        <v>0</v>
      </c>
      <c r="AA43" s="47">
        <v>0</v>
      </c>
      <c r="AB43" s="47">
        <v>2</v>
      </c>
      <c r="AC43" s="47">
        <v>0</v>
      </c>
      <c r="AD43" s="47">
        <v>0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K43" s="47">
        <v>0</v>
      </c>
      <c r="AL43" s="47">
        <v>0</v>
      </c>
      <c r="AM43" s="88"/>
      <c r="AN43" s="88"/>
      <c r="AO43" s="47">
        <v>0</v>
      </c>
      <c r="AP43" s="47">
        <v>0</v>
      </c>
      <c r="AQ43" s="47">
        <v>0</v>
      </c>
      <c r="AR43" s="47">
        <v>1</v>
      </c>
      <c r="AS43" s="88"/>
      <c r="AT43" s="88"/>
      <c r="AU43" s="88"/>
      <c r="AV43" s="88"/>
      <c r="AW43" s="86"/>
      <c r="AX43" s="68">
        <f t="shared" si="10"/>
        <v>3</v>
      </c>
      <c r="AY43" s="112"/>
      <c r="AZ43" s="112"/>
      <c r="BA43" s="112"/>
      <c r="BB43" s="112"/>
      <c r="BC43" s="112"/>
      <c r="BD43" s="112"/>
      <c r="BE43" s="112"/>
      <c r="BF43" s="112"/>
      <c r="BG43" s="112"/>
      <c r="BH43" s="113"/>
      <c r="BI43" s="117">
        <f>SUM(E43:T43,Z43:AV43)</f>
        <v>3</v>
      </c>
    </row>
    <row r="44" spans="1:61">
      <c r="A44" s="739"/>
      <c r="B44" s="699" t="s">
        <v>117</v>
      </c>
      <c r="C44" s="672" t="s">
        <v>179</v>
      </c>
      <c r="D44" s="10" t="s">
        <v>67</v>
      </c>
      <c r="E44" s="84">
        <v>4</v>
      </c>
      <c r="F44" s="85">
        <v>2</v>
      </c>
      <c r="G44" s="85">
        <v>4</v>
      </c>
      <c r="H44" s="85">
        <v>2</v>
      </c>
      <c r="I44" s="85">
        <v>4</v>
      </c>
      <c r="J44" s="85">
        <v>4</v>
      </c>
      <c r="K44" s="85">
        <v>4</v>
      </c>
      <c r="L44" s="85">
        <v>2</v>
      </c>
      <c r="M44" s="85">
        <v>4</v>
      </c>
      <c r="N44" s="88"/>
      <c r="O44" s="85">
        <v>2</v>
      </c>
      <c r="P44" s="85">
        <v>4</v>
      </c>
      <c r="Q44" s="85">
        <v>4</v>
      </c>
      <c r="R44" s="88"/>
      <c r="S44" s="88"/>
      <c r="T44" s="373">
        <v>4</v>
      </c>
      <c r="U44" s="373">
        <v>2</v>
      </c>
      <c r="V44" s="86" t="s">
        <v>226</v>
      </c>
      <c r="W44" s="87">
        <f>SUM(E44:U44)</f>
        <v>46</v>
      </c>
      <c r="X44" s="112"/>
      <c r="Y44" s="112"/>
      <c r="Z44" s="85">
        <v>4</v>
      </c>
      <c r="AA44" s="85">
        <v>4</v>
      </c>
      <c r="AB44" s="85">
        <v>4</v>
      </c>
      <c r="AC44" s="85">
        <v>4</v>
      </c>
      <c r="AD44" s="85">
        <v>4</v>
      </c>
      <c r="AE44" s="85">
        <v>4</v>
      </c>
      <c r="AF44" s="85">
        <v>4</v>
      </c>
      <c r="AG44" s="85">
        <v>4</v>
      </c>
      <c r="AH44" s="85">
        <v>6</v>
      </c>
      <c r="AI44" s="85">
        <v>6</v>
      </c>
      <c r="AJ44" s="85">
        <v>6</v>
      </c>
      <c r="AK44" s="85">
        <v>4</v>
      </c>
      <c r="AL44" s="85">
        <v>6</v>
      </c>
      <c r="AM44" s="88"/>
      <c r="AN44" s="88"/>
      <c r="AO44" s="373">
        <v>4</v>
      </c>
      <c r="AP44" s="85">
        <v>4</v>
      </c>
      <c r="AQ44" s="85">
        <v>4</v>
      </c>
      <c r="AR44" s="85">
        <v>4</v>
      </c>
      <c r="AS44" s="88"/>
      <c r="AT44" s="88"/>
      <c r="AU44" s="88"/>
      <c r="AV44" s="88"/>
      <c r="AW44" s="86" t="s">
        <v>231</v>
      </c>
      <c r="AX44" s="203">
        <f t="shared" si="10"/>
        <v>76</v>
      </c>
      <c r="AY44" s="112"/>
      <c r="AZ44" s="112"/>
      <c r="BA44" s="112"/>
      <c r="BB44" s="112"/>
      <c r="BC44" s="112"/>
      <c r="BD44" s="112"/>
      <c r="BE44" s="112"/>
      <c r="BF44" s="112"/>
      <c r="BG44" s="112"/>
      <c r="BH44" s="113"/>
      <c r="BI44" s="231">
        <f>SUM(E44:U44,Z44:AV44)</f>
        <v>122</v>
      </c>
    </row>
    <row r="45" spans="1:61">
      <c r="A45" s="739"/>
      <c r="B45" s="697"/>
      <c r="C45" s="673"/>
      <c r="D45" s="13" t="s">
        <v>68</v>
      </c>
      <c r="E45" s="47">
        <v>0</v>
      </c>
      <c r="F45" s="48">
        <v>2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88"/>
      <c r="O45" s="48">
        <v>0</v>
      </c>
      <c r="P45" s="48">
        <v>0</v>
      </c>
      <c r="Q45" s="48">
        <v>0</v>
      </c>
      <c r="R45" s="88"/>
      <c r="S45" s="88"/>
      <c r="T45" s="566">
        <v>0</v>
      </c>
      <c r="U45" s="566">
        <v>0</v>
      </c>
      <c r="V45" s="86"/>
      <c r="W45" s="90">
        <f>SUM(E45:U45)</f>
        <v>2</v>
      </c>
      <c r="X45" s="112"/>
      <c r="Y45" s="112"/>
      <c r="Z45" s="47">
        <v>0</v>
      </c>
      <c r="AA45" s="47">
        <v>0</v>
      </c>
      <c r="AB45" s="47"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7">
        <v>0</v>
      </c>
      <c r="AM45" s="88"/>
      <c r="AN45" s="88"/>
      <c r="AO45" s="47">
        <v>0</v>
      </c>
      <c r="AP45" s="47">
        <v>0</v>
      </c>
      <c r="AQ45" s="47">
        <v>0</v>
      </c>
      <c r="AR45" s="47">
        <v>0</v>
      </c>
      <c r="AS45" s="88"/>
      <c r="AT45" s="88"/>
      <c r="AU45" s="88"/>
      <c r="AV45" s="88"/>
      <c r="AW45" s="86"/>
      <c r="AX45" s="68">
        <f t="shared" si="10"/>
        <v>0</v>
      </c>
      <c r="AY45" s="112"/>
      <c r="AZ45" s="112"/>
      <c r="BA45" s="112"/>
      <c r="BB45" s="112"/>
      <c r="BC45" s="112"/>
      <c r="BD45" s="112"/>
      <c r="BE45" s="112"/>
      <c r="BF45" s="112"/>
      <c r="BG45" s="112"/>
      <c r="BH45" s="113"/>
      <c r="BI45" s="230">
        <f>SUM(E45:U45,Z45:AV45)</f>
        <v>2</v>
      </c>
    </row>
    <row r="46" spans="1:61">
      <c r="A46" s="739"/>
      <c r="B46" s="725" t="s">
        <v>172</v>
      </c>
      <c r="C46" s="700" t="s">
        <v>180</v>
      </c>
      <c r="D46" s="10" t="s">
        <v>67</v>
      </c>
      <c r="E46" s="47"/>
      <c r="F46" s="48"/>
      <c r="G46" s="48"/>
      <c r="H46" s="48"/>
      <c r="I46" s="48"/>
      <c r="J46" s="48"/>
      <c r="K46" s="48"/>
      <c r="L46" s="48"/>
      <c r="M46" s="48"/>
      <c r="N46" s="88"/>
      <c r="O46" s="48"/>
      <c r="P46" s="48"/>
      <c r="Q46" s="48"/>
      <c r="R46" s="88"/>
      <c r="S46" s="429"/>
      <c r="T46" s="552"/>
      <c r="U46" s="552"/>
      <c r="V46" s="86"/>
      <c r="W46" s="87">
        <v>0</v>
      </c>
      <c r="X46" s="112"/>
      <c r="Y46" s="112"/>
      <c r="Z46" s="344"/>
      <c r="AA46" s="344"/>
      <c r="AB46" s="344"/>
      <c r="AC46" s="344"/>
      <c r="AD46" s="344"/>
      <c r="AE46" s="344"/>
      <c r="AF46" s="344"/>
      <c r="AG46" s="344"/>
      <c r="AH46" s="344"/>
      <c r="AI46" s="344"/>
      <c r="AJ46" s="344"/>
      <c r="AK46" s="344"/>
      <c r="AL46" s="344"/>
      <c r="AM46" s="88"/>
      <c r="AN46" s="88"/>
      <c r="AO46" s="344"/>
      <c r="AP46" s="344"/>
      <c r="AQ46" s="344"/>
      <c r="AR46" s="344"/>
      <c r="AS46" s="429"/>
      <c r="AT46" s="429"/>
      <c r="AU46" s="429"/>
      <c r="AV46" s="429"/>
      <c r="AW46" s="86"/>
      <c r="AX46" s="203">
        <f t="shared" si="10"/>
        <v>0</v>
      </c>
      <c r="AY46" s="112"/>
      <c r="AZ46" s="112"/>
      <c r="BA46" s="112"/>
      <c r="BB46" s="112"/>
      <c r="BC46" s="112"/>
      <c r="BD46" s="112"/>
      <c r="BE46" s="112"/>
      <c r="BF46" s="112"/>
      <c r="BG46" s="112"/>
      <c r="BH46" s="113"/>
      <c r="BI46" s="116">
        <f>SUM(E46:T46,Z46:AV46)</f>
        <v>0</v>
      </c>
    </row>
    <row r="47" spans="1:61">
      <c r="A47" s="739"/>
      <c r="B47" s="726"/>
      <c r="C47" s="701"/>
      <c r="D47" s="13" t="s">
        <v>68</v>
      </c>
      <c r="E47" s="47"/>
      <c r="F47" s="48"/>
      <c r="G47" s="48"/>
      <c r="H47" s="48"/>
      <c r="I47" s="48"/>
      <c r="J47" s="48"/>
      <c r="K47" s="48"/>
      <c r="L47" s="48"/>
      <c r="M47" s="48"/>
      <c r="N47" s="88"/>
      <c r="O47" s="48"/>
      <c r="P47" s="48"/>
      <c r="Q47" s="48"/>
      <c r="R47" s="88"/>
      <c r="S47" s="88"/>
      <c r="T47" s="373"/>
      <c r="U47" s="373"/>
      <c r="V47" s="86"/>
      <c r="W47" s="90">
        <v>0</v>
      </c>
      <c r="X47" s="112"/>
      <c r="Y47" s="112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88"/>
      <c r="AN47" s="88"/>
      <c r="AO47" s="47"/>
      <c r="AP47" s="47"/>
      <c r="AQ47" s="47"/>
      <c r="AR47" s="47"/>
      <c r="AS47" s="88"/>
      <c r="AT47" s="88"/>
      <c r="AU47" s="88"/>
      <c r="AV47" s="88"/>
      <c r="AW47" s="86"/>
      <c r="AX47" s="338">
        <f t="shared" si="10"/>
        <v>0</v>
      </c>
      <c r="AY47" s="112"/>
      <c r="AZ47" s="112"/>
      <c r="BA47" s="112"/>
      <c r="BB47" s="112"/>
      <c r="BC47" s="112"/>
      <c r="BD47" s="112"/>
      <c r="BE47" s="112"/>
      <c r="BF47" s="112"/>
      <c r="BG47" s="112"/>
      <c r="BH47" s="113"/>
      <c r="BI47" s="117">
        <f>SUM(E47:T47,Z47:AV47)</f>
        <v>0</v>
      </c>
    </row>
    <row r="48" spans="1:61">
      <c r="A48" s="739"/>
      <c r="B48" s="699" t="s">
        <v>181</v>
      </c>
      <c r="C48" s="672" t="s">
        <v>182</v>
      </c>
      <c r="D48" s="10" t="s">
        <v>67</v>
      </c>
      <c r="E48" s="84"/>
      <c r="F48" s="85"/>
      <c r="G48" s="85"/>
      <c r="H48" s="85"/>
      <c r="I48" s="85"/>
      <c r="J48" s="85"/>
      <c r="K48" s="85"/>
      <c r="L48" s="85"/>
      <c r="M48" s="85"/>
      <c r="N48" s="88"/>
      <c r="O48" s="85"/>
      <c r="P48" s="85"/>
      <c r="Q48" s="85"/>
      <c r="R48" s="88"/>
      <c r="S48" s="88"/>
      <c r="T48" s="373"/>
      <c r="U48" s="373"/>
      <c r="V48" s="86"/>
      <c r="W48" s="87">
        <f>SUM(E48:U48)</f>
        <v>0</v>
      </c>
      <c r="X48" s="112"/>
      <c r="Y48" s="112"/>
      <c r="Z48" s="85">
        <v>6</v>
      </c>
      <c r="AA48" s="85">
        <v>6</v>
      </c>
      <c r="AB48" s="85">
        <v>6</v>
      </c>
      <c r="AC48" s="85">
        <v>6</v>
      </c>
      <c r="AD48" s="85">
        <v>4</v>
      </c>
      <c r="AE48" s="85">
        <v>6</v>
      </c>
      <c r="AF48" s="85">
        <v>6</v>
      </c>
      <c r="AG48" s="85">
        <v>6</v>
      </c>
      <c r="AH48" s="85">
        <v>6</v>
      </c>
      <c r="AI48" s="85">
        <v>6</v>
      </c>
      <c r="AJ48" s="85">
        <v>6</v>
      </c>
      <c r="AK48" s="85">
        <v>4</v>
      </c>
      <c r="AL48" s="85">
        <v>6</v>
      </c>
      <c r="AM48" s="88"/>
      <c r="AN48" s="88"/>
      <c r="AO48" s="85">
        <v>4</v>
      </c>
      <c r="AP48" s="85">
        <v>4</v>
      </c>
      <c r="AQ48" s="85">
        <v>6</v>
      </c>
      <c r="AR48" s="85">
        <v>4</v>
      </c>
      <c r="AS48" s="88"/>
      <c r="AT48" s="88"/>
      <c r="AU48" s="88"/>
      <c r="AV48" s="88"/>
      <c r="AW48" s="86" t="s">
        <v>231</v>
      </c>
      <c r="AX48" s="203">
        <f t="shared" si="10"/>
        <v>92</v>
      </c>
      <c r="AY48" s="112"/>
      <c r="AZ48" s="112"/>
      <c r="BA48" s="112"/>
      <c r="BB48" s="112"/>
      <c r="BC48" s="112"/>
      <c r="BD48" s="112"/>
      <c r="BE48" s="112"/>
      <c r="BF48" s="112"/>
      <c r="BG48" s="112"/>
      <c r="BH48" s="113"/>
      <c r="BI48" s="231">
        <f>SUM(E48:U48,Z48:AV48)</f>
        <v>92</v>
      </c>
    </row>
    <row r="49" spans="1:61" ht="13.5" thickBot="1">
      <c r="A49" s="739"/>
      <c r="B49" s="697"/>
      <c r="C49" s="673"/>
      <c r="D49" s="13" t="s">
        <v>68</v>
      </c>
      <c r="E49" s="47"/>
      <c r="F49" s="48"/>
      <c r="G49" s="48"/>
      <c r="H49" s="48"/>
      <c r="I49" s="48"/>
      <c r="J49" s="48"/>
      <c r="K49" s="48"/>
      <c r="L49" s="48"/>
      <c r="M49" s="48"/>
      <c r="N49" s="88"/>
      <c r="O49" s="48"/>
      <c r="P49" s="48"/>
      <c r="Q49" s="48"/>
      <c r="R49" s="88"/>
      <c r="S49" s="88"/>
      <c r="T49" s="559"/>
      <c r="U49" s="559"/>
      <c r="V49" s="346"/>
      <c r="W49" s="90">
        <f>SUM(E49:U49)</f>
        <v>0</v>
      </c>
      <c r="X49" s="112"/>
      <c r="Y49" s="112"/>
      <c r="Z49" s="47">
        <v>0</v>
      </c>
      <c r="AA49" s="47">
        <v>2</v>
      </c>
      <c r="AB49" s="47">
        <v>0</v>
      </c>
      <c r="AC49" s="47">
        <v>0</v>
      </c>
      <c r="AD49" s="47">
        <v>2</v>
      </c>
      <c r="AE49" s="47">
        <v>0</v>
      </c>
      <c r="AF49" s="47">
        <v>0</v>
      </c>
      <c r="AG49" s="47">
        <v>0</v>
      </c>
      <c r="AH49" s="47">
        <v>2</v>
      </c>
      <c r="AI49" s="47">
        <v>0</v>
      </c>
      <c r="AJ49" s="47">
        <v>0</v>
      </c>
      <c r="AK49" s="47">
        <v>0</v>
      </c>
      <c r="AL49" s="47">
        <v>0</v>
      </c>
      <c r="AM49" s="88"/>
      <c r="AN49" s="88"/>
      <c r="AO49" s="47">
        <v>0</v>
      </c>
      <c r="AP49" s="47">
        <v>0</v>
      </c>
      <c r="AQ49" s="47">
        <v>0</v>
      </c>
      <c r="AR49" s="47">
        <v>0</v>
      </c>
      <c r="AS49" s="88"/>
      <c r="AT49" s="88"/>
      <c r="AU49" s="88"/>
      <c r="AV49" s="88"/>
      <c r="AW49" s="86"/>
      <c r="AX49" s="565">
        <f t="shared" si="10"/>
        <v>6</v>
      </c>
      <c r="AY49" s="112"/>
      <c r="AZ49" s="112"/>
      <c r="BA49" s="112"/>
      <c r="BB49" s="112"/>
      <c r="BC49" s="112"/>
      <c r="BD49" s="112"/>
      <c r="BE49" s="112"/>
      <c r="BF49" s="112"/>
      <c r="BG49" s="112"/>
      <c r="BH49" s="113"/>
      <c r="BI49" s="230">
        <f>SUM(E49:U49,Z49:AV49)</f>
        <v>6</v>
      </c>
    </row>
    <row r="50" spans="1:61" ht="12.75" customHeight="1">
      <c r="A50" s="739"/>
      <c r="B50" s="727" t="s">
        <v>171</v>
      </c>
      <c r="C50" s="735" t="s">
        <v>14</v>
      </c>
      <c r="D50" s="108" t="s">
        <v>67</v>
      </c>
      <c r="E50" s="109">
        <f t="shared" ref="E50:M50" si="22">SUM(E52,E54,E58,E62,E68,E64,E66)</f>
        <v>4</v>
      </c>
      <c r="F50" s="109">
        <f t="shared" si="22"/>
        <v>2</v>
      </c>
      <c r="G50" s="109">
        <f t="shared" si="22"/>
        <v>2</v>
      </c>
      <c r="H50" s="109">
        <f t="shared" si="22"/>
        <v>2</v>
      </c>
      <c r="I50" s="109">
        <f t="shared" si="22"/>
        <v>2</v>
      </c>
      <c r="J50" s="109">
        <f t="shared" si="22"/>
        <v>2</v>
      </c>
      <c r="K50" s="109">
        <f t="shared" si="22"/>
        <v>2</v>
      </c>
      <c r="L50" s="109">
        <f t="shared" si="22"/>
        <v>2</v>
      </c>
      <c r="M50" s="109">
        <f t="shared" si="22"/>
        <v>2</v>
      </c>
      <c r="N50" s="109">
        <f>SUM(N52,N54,N58,N62,N68,N64,N66)</f>
        <v>36</v>
      </c>
      <c r="O50" s="109">
        <f t="shared" ref="O50:U50" si="23">SUM(O52,O54,O58,O62,O68,O64,O66)</f>
        <v>2</v>
      </c>
      <c r="P50" s="109">
        <f t="shared" si="23"/>
        <v>2</v>
      </c>
      <c r="Q50" s="109">
        <f t="shared" si="23"/>
        <v>2</v>
      </c>
      <c r="R50" s="109">
        <f t="shared" si="23"/>
        <v>36</v>
      </c>
      <c r="S50" s="109">
        <f t="shared" si="23"/>
        <v>36</v>
      </c>
      <c r="T50" s="109">
        <f t="shared" si="23"/>
        <v>4</v>
      </c>
      <c r="U50" s="109">
        <f t="shared" si="23"/>
        <v>0</v>
      </c>
      <c r="V50" s="110"/>
      <c r="W50" s="109">
        <f>SUM(E50:U50)</f>
        <v>138</v>
      </c>
      <c r="X50" s="109"/>
      <c r="Y50" s="109"/>
      <c r="Z50" s="109">
        <f t="shared" ref="Z50:AR50" si="24">SUM(Z52,Z54,Z58,Z62,Z68)</f>
        <v>4</v>
      </c>
      <c r="AA50" s="109">
        <f t="shared" si="24"/>
        <v>2</v>
      </c>
      <c r="AB50" s="109">
        <f t="shared" si="24"/>
        <v>2</v>
      </c>
      <c r="AC50" s="109">
        <f t="shared" si="24"/>
        <v>2</v>
      </c>
      <c r="AD50" s="109">
        <f t="shared" si="24"/>
        <v>2</v>
      </c>
      <c r="AE50" s="109">
        <f t="shared" si="24"/>
        <v>2</v>
      </c>
      <c r="AF50" s="109">
        <f t="shared" si="24"/>
        <v>2</v>
      </c>
      <c r="AG50" s="109">
        <f t="shared" si="24"/>
        <v>2</v>
      </c>
      <c r="AH50" s="109">
        <f t="shared" si="24"/>
        <v>2</v>
      </c>
      <c r="AI50" s="109">
        <f t="shared" si="24"/>
        <v>2</v>
      </c>
      <c r="AJ50" s="109">
        <f t="shared" si="24"/>
        <v>2</v>
      </c>
      <c r="AK50" s="109">
        <f t="shared" si="24"/>
        <v>2</v>
      </c>
      <c r="AL50" s="109">
        <f t="shared" si="24"/>
        <v>2</v>
      </c>
      <c r="AM50" s="109">
        <f t="shared" si="24"/>
        <v>36</v>
      </c>
      <c r="AN50" s="109">
        <f t="shared" si="24"/>
        <v>36</v>
      </c>
      <c r="AO50" s="109">
        <f t="shared" si="24"/>
        <v>2</v>
      </c>
      <c r="AP50" s="109">
        <f t="shared" si="24"/>
        <v>2</v>
      </c>
      <c r="AQ50" s="109">
        <f t="shared" si="24"/>
        <v>2</v>
      </c>
      <c r="AR50" s="109">
        <f t="shared" si="24"/>
        <v>2</v>
      </c>
      <c r="AS50" s="109">
        <f>SUM(AS52,AS54,AS58,AS62,AS68,AS64,AS66)</f>
        <v>36</v>
      </c>
      <c r="AT50" s="109">
        <f t="shared" ref="AT50:AV50" si="25">SUM(AT52,AT54,AT58,AT62,AT68,AT64,AT66)</f>
        <v>36</v>
      </c>
      <c r="AU50" s="109">
        <f t="shared" si="25"/>
        <v>36</v>
      </c>
      <c r="AV50" s="109">
        <f t="shared" si="25"/>
        <v>36</v>
      </c>
      <c r="AW50" s="109"/>
      <c r="AX50" s="109">
        <f>SUM(Z50:AV50)</f>
        <v>252</v>
      </c>
      <c r="AY50" s="110"/>
      <c r="AZ50" s="110"/>
      <c r="BA50" s="110"/>
      <c r="BB50" s="110"/>
      <c r="BC50" s="110"/>
      <c r="BD50" s="110"/>
      <c r="BE50" s="110"/>
      <c r="BF50" s="110"/>
      <c r="BG50" s="110"/>
      <c r="BH50" s="111"/>
      <c r="BI50" s="83">
        <f>SUM(W50,AX50)</f>
        <v>390</v>
      </c>
    </row>
    <row r="51" spans="1:61" ht="13.5" thickBot="1">
      <c r="A51" s="739"/>
      <c r="B51" s="728"/>
      <c r="C51" s="736"/>
      <c r="D51" s="368" t="s">
        <v>68</v>
      </c>
      <c r="E51" s="369">
        <f>SUM(E53,E55,E59,E63,E69)</f>
        <v>0</v>
      </c>
      <c r="F51" s="369">
        <f t="shared" ref="F51:AX51" si="26">SUM(F53,F55,F59,F63,F69)</f>
        <v>0</v>
      </c>
      <c r="G51" s="369">
        <f t="shared" si="26"/>
        <v>0</v>
      </c>
      <c r="H51" s="369">
        <f t="shared" si="26"/>
        <v>0</v>
      </c>
      <c r="I51" s="369">
        <f t="shared" si="26"/>
        <v>0</v>
      </c>
      <c r="J51" s="369">
        <f t="shared" si="26"/>
        <v>0</v>
      </c>
      <c r="K51" s="369">
        <f t="shared" si="26"/>
        <v>0</v>
      </c>
      <c r="L51" s="369">
        <f t="shared" si="26"/>
        <v>2</v>
      </c>
      <c r="M51" s="369">
        <f t="shared" si="26"/>
        <v>0</v>
      </c>
      <c r="N51" s="369">
        <f t="shared" si="26"/>
        <v>0</v>
      </c>
      <c r="O51" s="369">
        <f t="shared" si="26"/>
        <v>0</v>
      </c>
      <c r="P51" s="369">
        <f t="shared" si="26"/>
        <v>0</v>
      </c>
      <c r="Q51" s="369">
        <f t="shared" si="26"/>
        <v>0</v>
      </c>
      <c r="R51" s="369">
        <f t="shared" si="26"/>
        <v>0</v>
      </c>
      <c r="S51" s="369">
        <v>0</v>
      </c>
      <c r="T51" s="369">
        <v>0</v>
      </c>
      <c r="U51" s="369">
        <v>0</v>
      </c>
      <c r="V51" s="471"/>
      <c r="W51" s="369">
        <f t="shared" si="26"/>
        <v>2</v>
      </c>
      <c r="X51" s="369"/>
      <c r="Y51" s="369"/>
      <c r="Z51" s="369">
        <f t="shared" si="26"/>
        <v>0</v>
      </c>
      <c r="AA51" s="369">
        <f t="shared" si="26"/>
        <v>0</v>
      </c>
      <c r="AB51" s="369">
        <f t="shared" si="26"/>
        <v>0</v>
      </c>
      <c r="AC51" s="369">
        <f t="shared" si="26"/>
        <v>0</v>
      </c>
      <c r="AD51" s="369">
        <f t="shared" si="26"/>
        <v>0</v>
      </c>
      <c r="AE51" s="369">
        <f t="shared" si="26"/>
        <v>0</v>
      </c>
      <c r="AF51" s="369">
        <f t="shared" si="26"/>
        <v>0</v>
      </c>
      <c r="AG51" s="369">
        <f t="shared" si="26"/>
        <v>0</v>
      </c>
      <c r="AH51" s="369">
        <f t="shared" si="26"/>
        <v>0</v>
      </c>
      <c r="AI51" s="369">
        <f t="shared" si="26"/>
        <v>0</v>
      </c>
      <c r="AJ51" s="369">
        <f t="shared" si="26"/>
        <v>0</v>
      </c>
      <c r="AK51" s="369">
        <f t="shared" si="26"/>
        <v>0</v>
      </c>
      <c r="AL51" s="369">
        <f t="shared" si="26"/>
        <v>0</v>
      </c>
      <c r="AM51" s="369">
        <f t="shared" si="26"/>
        <v>0</v>
      </c>
      <c r="AN51" s="369">
        <f>SUM(AN53,AN55,AN59,AN63,AN69)</f>
        <v>0</v>
      </c>
      <c r="AO51" s="369">
        <f t="shared" si="26"/>
        <v>0</v>
      </c>
      <c r="AP51" s="369">
        <f t="shared" si="26"/>
        <v>0</v>
      </c>
      <c r="AQ51" s="369">
        <f t="shared" si="26"/>
        <v>0</v>
      </c>
      <c r="AR51" s="369">
        <f t="shared" si="26"/>
        <v>0</v>
      </c>
      <c r="AS51" s="369">
        <f t="shared" si="26"/>
        <v>0</v>
      </c>
      <c r="AT51" s="369">
        <f t="shared" si="26"/>
        <v>0</v>
      </c>
      <c r="AU51" s="369">
        <f t="shared" si="26"/>
        <v>0</v>
      </c>
      <c r="AV51" s="369">
        <f t="shared" si="26"/>
        <v>0</v>
      </c>
      <c r="AW51" s="369"/>
      <c r="AX51" s="369">
        <f t="shared" si="26"/>
        <v>0</v>
      </c>
      <c r="AY51" s="370"/>
      <c r="AZ51" s="114"/>
      <c r="BA51" s="114"/>
      <c r="BB51" s="114"/>
      <c r="BC51" s="114"/>
      <c r="BD51" s="114"/>
      <c r="BE51" s="114"/>
      <c r="BF51" s="114"/>
      <c r="BG51" s="114"/>
      <c r="BH51" s="180"/>
      <c r="BI51" s="568">
        <f>SUM(W51,AX51)</f>
        <v>2</v>
      </c>
    </row>
    <row r="52" spans="1:61" ht="12.75" customHeight="1">
      <c r="A52" s="739"/>
      <c r="B52" s="699" t="s">
        <v>25</v>
      </c>
      <c r="C52" s="672" t="s">
        <v>185</v>
      </c>
      <c r="D52" s="10" t="s">
        <v>67</v>
      </c>
      <c r="E52" s="84">
        <v>4</v>
      </c>
      <c r="F52" s="85">
        <v>2</v>
      </c>
      <c r="G52" s="85">
        <v>2</v>
      </c>
      <c r="H52" s="85">
        <v>2</v>
      </c>
      <c r="I52" s="85">
        <v>2</v>
      </c>
      <c r="J52" s="85">
        <v>2</v>
      </c>
      <c r="K52" s="85">
        <v>2</v>
      </c>
      <c r="L52" s="85">
        <v>2</v>
      </c>
      <c r="M52" s="85">
        <v>2</v>
      </c>
      <c r="N52" s="88"/>
      <c r="O52" s="85">
        <v>2</v>
      </c>
      <c r="P52" s="85">
        <v>2</v>
      </c>
      <c r="Q52" s="85">
        <v>2</v>
      </c>
      <c r="R52" s="88"/>
      <c r="S52" s="88"/>
      <c r="T52" s="373">
        <v>4</v>
      </c>
      <c r="U52" s="373">
        <v>0</v>
      </c>
      <c r="V52" s="103" t="s">
        <v>226</v>
      </c>
      <c r="W52" s="87">
        <f>SUM(E52:U52)</f>
        <v>30</v>
      </c>
      <c r="X52" s="112"/>
      <c r="Y52" s="112"/>
      <c r="Z52" s="85">
        <v>4</v>
      </c>
      <c r="AA52" s="85">
        <v>2</v>
      </c>
      <c r="AB52" s="85">
        <v>2</v>
      </c>
      <c r="AC52" s="85">
        <v>2</v>
      </c>
      <c r="AD52" s="85">
        <v>2</v>
      </c>
      <c r="AE52" s="85">
        <v>2</v>
      </c>
      <c r="AF52" s="85">
        <v>2</v>
      </c>
      <c r="AG52" s="85">
        <v>2</v>
      </c>
      <c r="AH52" s="85">
        <v>2</v>
      </c>
      <c r="AI52" s="85">
        <v>2</v>
      </c>
      <c r="AJ52" s="85">
        <v>2</v>
      </c>
      <c r="AK52" s="85">
        <v>2</v>
      </c>
      <c r="AL52" s="85">
        <v>2</v>
      </c>
      <c r="AM52" s="88"/>
      <c r="AN52" s="88"/>
      <c r="AO52" s="85">
        <v>2</v>
      </c>
      <c r="AP52" s="85">
        <v>2</v>
      </c>
      <c r="AQ52" s="85">
        <v>2</v>
      </c>
      <c r="AR52" s="85">
        <v>2</v>
      </c>
      <c r="AS52" s="88"/>
      <c r="AT52" s="88"/>
      <c r="AU52" s="88"/>
      <c r="AV52" s="88"/>
      <c r="AW52" s="86" t="s">
        <v>36</v>
      </c>
      <c r="AX52" s="203">
        <f>SUM(Z52:AR52)</f>
        <v>36</v>
      </c>
      <c r="AY52" s="112"/>
      <c r="AZ52" s="112"/>
      <c r="BA52" s="112"/>
      <c r="BB52" s="112"/>
      <c r="BC52" s="112"/>
      <c r="BD52" s="112"/>
      <c r="BE52" s="112"/>
      <c r="BF52" s="112"/>
      <c r="BG52" s="112"/>
      <c r="BH52" s="113"/>
      <c r="BI52" s="231">
        <f>SUM(E52:U52,Z52:AV52)</f>
        <v>66</v>
      </c>
    </row>
    <row r="53" spans="1:61">
      <c r="A53" s="739"/>
      <c r="B53" s="697"/>
      <c r="C53" s="673"/>
      <c r="D53" s="13" t="s">
        <v>68</v>
      </c>
      <c r="E53" s="47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2</v>
      </c>
      <c r="M53" s="48">
        <v>0</v>
      </c>
      <c r="N53" s="88"/>
      <c r="O53" s="48">
        <v>0</v>
      </c>
      <c r="P53" s="48">
        <v>0</v>
      </c>
      <c r="Q53" s="48">
        <v>0</v>
      </c>
      <c r="R53" s="88"/>
      <c r="S53" s="88"/>
      <c r="T53" s="559">
        <v>0</v>
      </c>
      <c r="U53" s="559">
        <v>0</v>
      </c>
      <c r="V53" s="86"/>
      <c r="W53" s="90">
        <f>SUM(E53:U53)</f>
        <v>2</v>
      </c>
      <c r="X53" s="112"/>
      <c r="Y53" s="112"/>
      <c r="Z53" s="48">
        <v>0</v>
      </c>
      <c r="AA53" s="48">
        <v>0</v>
      </c>
      <c r="AB53" s="48">
        <v>0</v>
      </c>
      <c r="AC53" s="48">
        <v>0</v>
      </c>
      <c r="AD53" s="48">
        <v>0</v>
      </c>
      <c r="AE53" s="48">
        <v>0</v>
      </c>
      <c r="AF53" s="48">
        <v>0</v>
      </c>
      <c r="AG53" s="48">
        <v>0</v>
      </c>
      <c r="AH53" s="48">
        <v>0</v>
      </c>
      <c r="AI53" s="48">
        <v>0</v>
      </c>
      <c r="AJ53" s="48">
        <v>0</v>
      </c>
      <c r="AK53" s="48">
        <v>0</v>
      </c>
      <c r="AL53" s="48">
        <v>0</v>
      </c>
      <c r="AM53" s="88"/>
      <c r="AN53" s="88"/>
      <c r="AO53" s="48">
        <v>0</v>
      </c>
      <c r="AP53" s="48">
        <v>0</v>
      </c>
      <c r="AQ53" s="48">
        <v>0</v>
      </c>
      <c r="AR53" s="48">
        <v>0</v>
      </c>
      <c r="AS53" s="88"/>
      <c r="AT53" s="88"/>
      <c r="AU53" s="88"/>
      <c r="AV53" s="88"/>
      <c r="AW53" s="86"/>
      <c r="AX53" s="201">
        <f t="shared" ref="AX53" si="27">SUM(Z53:AV53)</f>
        <v>0</v>
      </c>
      <c r="AY53" s="112"/>
      <c r="AZ53" s="112"/>
      <c r="BA53" s="112"/>
      <c r="BB53" s="112"/>
      <c r="BC53" s="112"/>
      <c r="BD53" s="112"/>
      <c r="BE53" s="112"/>
      <c r="BF53" s="112"/>
      <c r="BG53" s="112"/>
      <c r="BH53" s="113"/>
      <c r="BI53" s="230">
        <f>SUM(W53,AX53)</f>
        <v>2</v>
      </c>
    </row>
    <row r="54" spans="1:61" ht="12.75" customHeight="1">
      <c r="A54" s="739"/>
      <c r="B54" s="725" t="s">
        <v>232</v>
      </c>
      <c r="C54" s="700" t="s">
        <v>186</v>
      </c>
      <c r="D54" s="10" t="s">
        <v>67</v>
      </c>
      <c r="E54" s="47"/>
      <c r="F54" s="48"/>
      <c r="G54" s="48"/>
      <c r="H54" s="48"/>
      <c r="I54" s="48"/>
      <c r="J54" s="48"/>
      <c r="K54" s="48"/>
      <c r="L54" s="48"/>
      <c r="M54" s="48"/>
      <c r="N54" s="88">
        <v>36</v>
      </c>
      <c r="O54" s="48"/>
      <c r="P54" s="48"/>
      <c r="Q54" s="48"/>
      <c r="R54" s="88"/>
      <c r="S54" s="88"/>
      <c r="T54" s="373"/>
      <c r="U54" s="373"/>
      <c r="V54" s="86" t="s">
        <v>36</v>
      </c>
      <c r="W54" s="87">
        <f>SUM(E54:U54)</f>
        <v>36</v>
      </c>
      <c r="X54" s="112"/>
      <c r="Y54" s="112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88"/>
      <c r="AN54" s="88"/>
      <c r="AO54" s="48"/>
      <c r="AP54" s="48"/>
      <c r="AQ54" s="48"/>
      <c r="AR54" s="48"/>
      <c r="AS54" s="88"/>
      <c r="AT54" s="88"/>
      <c r="AU54" s="88"/>
      <c r="AV54" s="88"/>
      <c r="AW54" s="86"/>
      <c r="AX54" s="242">
        <v>0</v>
      </c>
      <c r="AY54" s="112"/>
      <c r="AZ54" s="112"/>
      <c r="BA54" s="112"/>
      <c r="BB54" s="112"/>
      <c r="BC54" s="112"/>
      <c r="BD54" s="112"/>
      <c r="BE54" s="112"/>
      <c r="BF54" s="112"/>
      <c r="BG54" s="112"/>
      <c r="BH54" s="113"/>
      <c r="BI54" s="231">
        <f t="shared" ref="BI54:BI55" si="28">SUM(W54,AX54)</f>
        <v>36</v>
      </c>
    </row>
    <row r="55" spans="1:61">
      <c r="A55" s="739"/>
      <c r="B55" s="726"/>
      <c r="C55" s="701"/>
      <c r="D55" s="13" t="s">
        <v>68</v>
      </c>
      <c r="E55" s="47"/>
      <c r="F55" s="48"/>
      <c r="G55" s="48"/>
      <c r="H55" s="48"/>
      <c r="I55" s="48"/>
      <c r="J55" s="48"/>
      <c r="K55" s="48"/>
      <c r="L55" s="48"/>
      <c r="M55" s="48"/>
      <c r="N55" s="88"/>
      <c r="O55" s="48"/>
      <c r="P55" s="48"/>
      <c r="Q55" s="48"/>
      <c r="R55" s="88"/>
      <c r="S55" s="88"/>
      <c r="T55" s="373"/>
      <c r="U55" s="373"/>
      <c r="V55" s="86"/>
      <c r="W55" s="90">
        <f>SUM(E55:U55)</f>
        <v>0</v>
      </c>
      <c r="X55" s="112"/>
      <c r="Y55" s="112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88"/>
      <c r="AN55" s="88"/>
      <c r="AO55" s="48"/>
      <c r="AP55" s="48"/>
      <c r="AQ55" s="48"/>
      <c r="AR55" s="48"/>
      <c r="AS55" s="88"/>
      <c r="AT55" s="88"/>
      <c r="AU55" s="88"/>
      <c r="AV55" s="88"/>
      <c r="AW55" s="86"/>
      <c r="AX55" s="201">
        <v>0</v>
      </c>
      <c r="AY55" s="112"/>
      <c r="AZ55" s="112"/>
      <c r="BA55" s="112"/>
      <c r="BB55" s="112"/>
      <c r="BC55" s="112"/>
      <c r="BD55" s="112"/>
      <c r="BE55" s="112"/>
      <c r="BF55" s="112"/>
      <c r="BG55" s="112"/>
      <c r="BH55" s="113"/>
      <c r="BI55" s="378">
        <f t="shared" si="28"/>
        <v>0</v>
      </c>
    </row>
    <row r="56" spans="1:61" ht="12.75" hidden="1" customHeight="1">
      <c r="A56" s="739"/>
      <c r="B56" s="741" t="s">
        <v>26</v>
      </c>
      <c r="C56" s="743" t="s">
        <v>118</v>
      </c>
      <c r="D56" s="359" t="s">
        <v>67</v>
      </c>
      <c r="E56" s="356" t="e">
        <f>SUM(E58,#REF!,#REF!,#REF!,E62)</f>
        <v>#REF!</v>
      </c>
      <c r="F56" s="189" t="e">
        <f>SUM(F58,#REF!,#REF!,#REF!,F62)</f>
        <v>#REF!</v>
      </c>
      <c r="G56" s="189" t="e">
        <f>SUM(G58,#REF!,#REF!,#REF!,G62)</f>
        <v>#REF!</v>
      </c>
      <c r="H56" s="189" t="e">
        <f>SUM(H58,#REF!,#REF!,#REF!,H62)</f>
        <v>#REF!</v>
      </c>
      <c r="I56" s="189" t="e">
        <f>SUM(I58,#REF!,#REF!,#REF!,I62)</f>
        <v>#REF!</v>
      </c>
      <c r="J56" s="189" t="e">
        <f>SUM(J58,#REF!,#REF!,#REF!,J62)</f>
        <v>#REF!</v>
      </c>
      <c r="K56" s="189" t="e">
        <f>SUM(K58,#REF!,#REF!,#REF!,K62)</f>
        <v>#REF!</v>
      </c>
      <c r="L56" s="189" t="e">
        <f>SUM(L58,#REF!,#REF!,#REF!,L62)</f>
        <v>#REF!</v>
      </c>
      <c r="M56" s="189" t="e">
        <f>SUM(M58,#REF!,#REF!,#REF!,M62)</f>
        <v>#REF!</v>
      </c>
      <c r="N56" s="88"/>
      <c r="O56" s="189" t="e">
        <f>SUM(O58,#REF!,#REF!,#REF!,O62)</f>
        <v>#REF!</v>
      </c>
      <c r="P56" s="189" t="e">
        <f>SUM(P58,#REF!,#REF!,#REF!,P62)</f>
        <v>#REF!</v>
      </c>
      <c r="Q56" s="189" t="e">
        <f>SUM(Q58,#REF!,#REF!,#REF!,Q62)</f>
        <v>#REF!</v>
      </c>
      <c r="R56" s="88"/>
      <c r="S56" s="354"/>
      <c r="T56" s="545"/>
      <c r="U56" s="545"/>
      <c r="V56" s="346"/>
      <c r="W56" s="87" t="e">
        <f>SUM(W58,#REF!)</f>
        <v>#REF!</v>
      </c>
      <c r="X56" s="112"/>
      <c r="Y56" s="112"/>
      <c r="Z56" s="189" t="e">
        <f>SUM(Z58,#REF!,#REF!,#REF!,Z62)</f>
        <v>#REF!</v>
      </c>
      <c r="AA56" s="189" t="e">
        <f>SUM(AA58,#REF!,#REF!,#REF!,AA62)</f>
        <v>#REF!</v>
      </c>
      <c r="AB56" s="189" t="e">
        <f>SUM(AB58,#REF!,#REF!,#REF!,AB62)</f>
        <v>#REF!</v>
      </c>
      <c r="AC56" s="189" t="e">
        <f>SUM(AC58,#REF!,#REF!,#REF!,AC62)</f>
        <v>#REF!</v>
      </c>
      <c r="AD56" s="189" t="e">
        <f>SUM(AD58,#REF!,#REF!,#REF!,AD62)</f>
        <v>#REF!</v>
      </c>
      <c r="AE56" s="189" t="e">
        <f>SUM(AE58,#REF!,#REF!,#REF!,AE62)</f>
        <v>#REF!</v>
      </c>
      <c r="AF56" s="189" t="e">
        <f>SUM(AF58,#REF!,#REF!,#REF!,AF62)</f>
        <v>#REF!</v>
      </c>
      <c r="AG56" s="189" t="e">
        <f>SUM(AG58,#REF!,#REF!,#REF!,AG62)</f>
        <v>#REF!</v>
      </c>
      <c r="AH56" s="189" t="e">
        <f>SUM(AH58,#REF!,#REF!,#REF!,AH62)</f>
        <v>#REF!</v>
      </c>
      <c r="AI56" s="189" t="e">
        <f>SUM(AI58,#REF!,#REF!,#REF!,AI62)</f>
        <v>#REF!</v>
      </c>
      <c r="AJ56" s="189" t="e">
        <f>SUM(AJ58,#REF!,#REF!,#REF!,AJ62)</f>
        <v>#REF!</v>
      </c>
      <c r="AK56" s="189" t="e">
        <f>SUM(AK58,#REF!,#REF!,#REF!,AK62)</f>
        <v>#REF!</v>
      </c>
      <c r="AL56" s="189" t="e">
        <f>SUM(AL58,#REF!,#REF!,#REF!,AL62)</f>
        <v>#REF!</v>
      </c>
      <c r="AM56" s="88" t="e">
        <f>SUM(AM58,#REF!,#REF!,#REF!,AM62)</f>
        <v>#REF!</v>
      </c>
      <c r="AN56" s="88" t="e">
        <f>SUM(AN58,#REF!,#REF!,#REF!,AN62)</f>
        <v>#REF!</v>
      </c>
      <c r="AO56" s="189" t="e">
        <f>SUM(AO58,#REF!,#REF!,#REF!,AO62)</f>
        <v>#REF!</v>
      </c>
      <c r="AP56" s="189" t="e">
        <f>SUM(AP58,#REF!,#REF!,#REF!,AP62)</f>
        <v>#REF!</v>
      </c>
      <c r="AQ56" s="189" t="e">
        <f>SUM(AQ58,#REF!,#REF!,#REF!,AQ62)</f>
        <v>#REF!</v>
      </c>
      <c r="AR56" s="189" t="e">
        <f>SUM(AR58,#REF!,#REF!,#REF!,AR62)</f>
        <v>#REF!</v>
      </c>
      <c r="AS56" s="354"/>
      <c r="AT56" s="354"/>
      <c r="AU56" s="354"/>
      <c r="AV56" s="354"/>
      <c r="AW56" s="86"/>
      <c r="AX56" s="247" t="e">
        <f>SUM(AX58,#REF!,#REF!,#REF!,AX62)</f>
        <v>#REF!</v>
      </c>
      <c r="AY56" s="112"/>
      <c r="AZ56" s="112"/>
      <c r="BA56" s="112"/>
      <c r="BB56" s="112"/>
      <c r="BC56" s="112"/>
      <c r="BD56" s="112"/>
      <c r="BE56" s="112"/>
      <c r="BF56" s="112"/>
      <c r="BG56" s="112"/>
      <c r="BH56" s="113"/>
      <c r="BI56" s="116" t="e">
        <f>SUM(E56:T56,Z56:AV56)</f>
        <v>#REF!</v>
      </c>
    </row>
    <row r="57" spans="1:61" ht="12.75" hidden="1" customHeight="1">
      <c r="A57" s="739"/>
      <c r="B57" s="742"/>
      <c r="C57" s="744"/>
      <c r="D57" s="16" t="s">
        <v>68</v>
      </c>
      <c r="E57" s="357" t="e">
        <f>SUM(E59,#REF!,#REF!,#REF!,E63)</f>
        <v>#REF!</v>
      </c>
      <c r="F57" s="193" t="e">
        <f>SUM(F59,#REF!,#REF!,#REF!,F63)</f>
        <v>#REF!</v>
      </c>
      <c r="G57" s="193" t="e">
        <f>SUM(G59,#REF!,#REF!,#REF!,G63)</f>
        <v>#REF!</v>
      </c>
      <c r="H57" s="193" t="e">
        <f>SUM(H59,#REF!,#REF!,#REF!,H63)</f>
        <v>#REF!</v>
      </c>
      <c r="I57" s="193" t="e">
        <f>SUM(I59,#REF!,#REF!,#REF!,I63)</f>
        <v>#REF!</v>
      </c>
      <c r="J57" s="193" t="e">
        <f>SUM(J59,#REF!,#REF!,#REF!,J63)</f>
        <v>#REF!</v>
      </c>
      <c r="K57" s="193" t="e">
        <f>SUM(K59,#REF!,#REF!,#REF!,K63)</f>
        <v>#REF!</v>
      </c>
      <c r="L57" s="193" t="e">
        <f>SUM(L59,#REF!,#REF!,#REF!,L63)</f>
        <v>#REF!</v>
      </c>
      <c r="M57" s="193" t="e">
        <f>SUM(M59,#REF!,#REF!,#REF!,M63)</f>
        <v>#REF!</v>
      </c>
      <c r="N57" s="88"/>
      <c r="O57" s="193" t="e">
        <f>SUM(O59,#REF!,#REF!,#REF!,O63)</f>
        <v>#REF!</v>
      </c>
      <c r="P57" s="193" t="e">
        <f>SUM(P59,#REF!,#REF!,#REF!,P63)</f>
        <v>#REF!</v>
      </c>
      <c r="Q57" s="193" t="e">
        <f>SUM(Q59,#REF!,#REF!,#REF!,Q63)</f>
        <v>#REF!</v>
      </c>
      <c r="R57" s="88"/>
      <c r="S57" s="355"/>
      <c r="T57" s="546"/>
      <c r="U57" s="546"/>
      <c r="V57" s="570"/>
      <c r="W57" s="90" t="e">
        <f>SUM(W59,#REF!)</f>
        <v>#REF!</v>
      </c>
      <c r="X57" s="112"/>
      <c r="Y57" s="112"/>
      <c r="Z57" s="193" t="e">
        <f>SUM(Z59,#REF!,#REF!,#REF!,Z63)</f>
        <v>#REF!</v>
      </c>
      <c r="AA57" s="193" t="e">
        <f>SUM(AA59,#REF!,#REF!,#REF!,AA63)</f>
        <v>#REF!</v>
      </c>
      <c r="AB57" s="193" t="e">
        <f>SUM(AB59,#REF!,#REF!,#REF!,AB63)</f>
        <v>#REF!</v>
      </c>
      <c r="AC57" s="193" t="e">
        <f>SUM(AC59,#REF!,#REF!,#REF!,AC63)</f>
        <v>#REF!</v>
      </c>
      <c r="AD57" s="193" t="e">
        <f>SUM(AD59,#REF!,#REF!,#REF!,AD63)</f>
        <v>#REF!</v>
      </c>
      <c r="AE57" s="193" t="e">
        <f>SUM(AE59,#REF!,#REF!,#REF!,AE63)</f>
        <v>#REF!</v>
      </c>
      <c r="AF57" s="193" t="e">
        <f>SUM(AF59,#REF!,#REF!,#REF!,AF63)</f>
        <v>#REF!</v>
      </c>
      <c r="AG57" s="193" t="e">
        <f>SUM(AG59,#REF!,#REF!,#REF!,AG63)</f>
        <v>#REF!</v>
      </c>
      <c r="AH57" s="193" t="e">
        <f>SUM(AH59,#REF!,#REF!,#REF!,AH63)</f>
        <v>#REF!</v>
      </c>
      <c r="AI57" s="193" t="e">
        <f>SUM(AI59,#REF!,#REF!,#REF!,AI63)</f>
        <v>#REF!</v>
      </c>
      <c r="AJ57" s="193" t="e">
        <f>SUM(AJ59,#REF!,#REF!,#REF!,AJ63)</f>
        <v>#REF!</v>
      </c>
      <c r="AK57" s="193" t="e">
        <f>SUM(AK59,#REF!,#REF!,#REF!,AK63)</f>
        <v>#REF!</v>
      </c>
      <c r="AL57" s="193" t="e">
        <f>SUM(AL59,#REF!,#REF!,#REF!,AL63)</f>
        <v>#REF!</v>
      </c>
      <c r="AM57" s="88" t="e">
        <f>SUM(AM59,#REF!,#REF!,#REF!,AM63)</f>
        <v>#REF!</v>
      </c>
      <c r="AN57" s="88" t="e">
        <f>SUM(AN59,#REF!,#REF!,#REF!,AN63)</f>
        <v>#REF!</v>
      </c>
      <c r="AO57" s="193" t="e">
        <f>SUM(AO59,#REF!,#REF!,#REF!,AO63)</f>
        <v>#REF!</v>
      </c>
      <c r="AP57" s="193" t="e">
        <f>SUM(AP59,#REF!,#REF!,#REF!,AP63)</f>
        <v>#REF!</v>
      </c>
      <c r="AQ57" s="193" t="e">
        <f>SUM(AQ59,#REF!,#REF!,#REF!,AQ63)</f>
        <v>#REF!</v>
      </c>
      <c r="AR57" s="193" t="e">
        <f>SUM(AR59,#REF!,#REF!,#REF!,AR63)</f>
        <v>#REF!</v>
      </c>
      <c r="AS57" s="355"/>
      <c r="AT57" s="355"/>
      <c r="AU57" s="355"/>
      <c r="AV57" s="355"/>
      <c r="AW57" s="86"/>
      <c r="AX57" s="228" t="e">
        <f>SUM(AX59,#REF!,#REF!,#REF!,AX63)</f>
        <v>#REF!</v>
      </c>
      <c r="AY57" s="112"/>
      <c r="AZ57" s="112"/>
      <c r="BA57" s="112"/>
      <c r="BB57" s="112"/>
      <c r="BC57" s="112"/>
      <c r="BD57" s="112"/>
      <c r="BE57" s="112"/>
      <c r="BF57" s="112"/>
      <c r="BG57" s="112"/>
      <c r="BH57" s="113"/>
      <c r="BI57" s="117" t="e">
        <f>SUM(E57:T57,Z57:AV57)</f>
        <v>#REF!</v>
      </c>
    </row>
    <row r="58" spans="1:61" ht="14.25" customHeight="1">
      <c r="A58" s="739"/>
      <c r="B58" s="725" t="s">
        <v>233</v>
      </c>
      <c r="C58" s="700" t="s">
        <v>187</v>
      </c>
      <c r="D58" s="10" t="s">
        <v>67</v>
      </c>
      <c r="E58" s="47"/>
      <c r="F58" s="48"/>
      <c r="G58" s="48"/>
      <c r="H58" s="48"/>
      <c r="I58" s="48"/>
      <c r="J58" s="48"/>
      <c r="K58" s="48"/>
      <c r="L58" s="48"/>
      <c r="M58" s="48"/>
      <c r="N58" s="88"/>
      <c r="O58" s="48"/>
      <c r="P58" s="48"/>
      <c r="Q58" s="48"/>
      <c r="R58" s="88">
        <v>36</v>
      </c>
      <c r="S58" s="88">
        <v>36</v>
      </c>
      <c r="T58" s="373"/>
      <c r="U58" s="373"/>
      <c r="V58" s="86" t="s">
        <v>36</v>
      </c>
      <c r="W58" s="87">
        <f>SUM(E58:U58)</f>
        <v>72</v>
      </c>
      <c r="X58" s="112"/>
      <c r="Y58" s="112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88"/>
      <c r="AN58" s="88"/>
      <c r="AO58" s="48"/>
      <c r="AP58" s="48"/>
      <c r="AQ58" s="48"/>
      <c r="AR58" s="48"/>
      <c r="AS58" s="88"/>
      <c r="AT58" s="88"/>
      <c r="AU58" s="88"/>
      <c r="AV58" s="88"/>
      <c r="AW58" s="86"/>
      <c r="AX58" s="242">
        <v>0</v>
      </c>
      <c r="AY58" s="112"/>
      <c r="AZ58" s="112"/>
      <c r="BA58" s="112"/>
      <c r="BB58" s="112"/>
      <c r="BC58" s="112"/>
      <c r="BD58" s="112"/>
      <c r="BE58" s="112"/>
      <c r="BF58" s="112"/>
      <c r="BG58" s="112"/>
      <c r="BH58" s="113"/>
      <c r="BI58" s="231">
        <f t="shared" ref="BI58:BI59" si="29">SUM(W58,AX58)</f>
        <v>72</v>
      </c>
    </row>
    <row r="59" spans="1:61" ht="13.5" customHeight="1" thickBot="1">
      <c r="A59" s="739"/>
      <c r="B59" s="726"/>
      <c r="C59" s="701"/>
      <c r="D59" s="13" t="s">
        <v>68</v>
      </c>
      <c r="E59" s="47"/>
      <c r="F59" s="48"/>
      <c r="G59" s="48"/>
      <c r="H59" s="48"/>
      <c r="I59" s="48"/>
      <c r="J59" s="48"/>
      <c r="K59" s="48"/>
      <c r="L59" s="48"/>
      <c r="M59" s="48"/>
      <c r="N59" s="88"/>
      <c r="O59" s="48"/>
      <c r="P59" s="48"/>
      <c r="Q59" s="48"/>
      <c r="R59" s="88"/>
      <c r="S59" s="88"/>
      <c r="T59" s="373"/>
      <c r="U59" s="373"/>
      <c r="V59" s="86"/>
      <c r="W59" s="90">
        <f>SUM(E59:U59)</f>
        <v>0</v>
      </c>
      <c r="X59" s="112"/>
      <c r="Y59" s="112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88"/>
      <c r="AN59" s="88"/>
      <c r="AO59" s="48"/>
      <c r="AP59" s="48"/>
      <c r="AQ59" s="48"/>
      <c r="AR59" s="48"/>
      <c r="AS59" s="88"/>
      <c r="AT59" s="88"/>
      <c r="AU59" s="88"/>
      <c r="AV59" s="88"/>
      <c r="AW59" s="86"/>
      <c r="AX59" s="201">
        <v>0</v>
      </c>
      <c r="AY59" s="112"/>
      <c r="AZ59" s="112"/>
      <c r="BA59" s="112"/>
      <c r="BB59" s="112"/>
      <c r="BC59" s="112"/>
      <c r="BD59" s="112"/>
      <c r="BE59" s="112"/>
      <c r="BF59" s="112"/>
      <c r="BG59" s="112"/>
      <c r="BH59" s="113"/>
      <c r="BI59" s="378">
        <f t="shared" si="29"/>
        <v>0</v>
      </c>
    </row>
    <row r="60" spans="1:61" ht="12.75" hidden="1" customHeight="1">
      <c r="A60" s="739"/>
      <c r="B60" s="126" t="s">
        <v>30</v>
      </c>
      <c r="C60" s="127" t="s">
        <v>87</v>
      </c>
      <c r="D60" s="128" t="s">
        <v>67</v>
      </c>
      <c r="E60" s="129"/>
      <c r="F60" s="119"/>
      <c r="G60" s="119"/>
      <c r="H60" s="119"/>
      <c r="I60" s="119"/>
      <c r="J60" s="119"/>
      <c r="K60" s="119"/>
      <c r="L60" s="119"/>
      <c r="M60" s="119"/>
      <c r="N60" s="88"/>
      <c r="O60" s="119"/>
      <c r="P60" s="119"/>
      <c r="Q60" s="119"/>
      <c r="R60" s="88"/>
      <c r="S60" s="102"/>
      <c r="T60" s="547"/>
      <c r="U60" s="547"/>
      <c r="V60" s="346"/>
      <c r="W60" s="87">
        <f>SUM(E60:T60)</f>
        <v>0</v>
      </c>
      <c r="X60" s="118"/>
      <c r="Y60" s="118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88"/>
      <c r="AN60" s="88"/>
      <c r="AO60" s="119"/>
      <c r="AP60" s="119"/>
      <c r="AQ60" s="119"/>
      <c r="AR60" s="119"/>
      <c r="AS60" s="102"/>
      <c r="AT60" s="102"/>
      <c r="AU60" s="102"/>
      <c r="AV60" s="102"/>
      <c r="AW60" s="101" t="s">
        <v>37</v>
      </c>
      <c r="AX60" s="203">
        <f t="shared" ref="AX60:AX61" si="30">SUM(Z60:AV60)</f>
        <v>0</v>
      </c>
      <c r="AY60" s="118"/>
      <c r="AZ60" s="118"/>
      <c r="BA60" s="118"/>
      <c r="BB60" s="118"/>
      <c r="BC60" s="118"/>
      <c r="BD60" s="118"/>
      <c r="BE60" s="118"/>
      <c r="BF60" s="118"/>
      <c r="BG60" s="118"/>
      <c r="BH60" s="130"/>
      <c r="BI60" s="116">
        <f>SUM(E60:T60,Z60:AV60)</f>
        <v>0</v>
      </c>
    </row>
    <row r="61" spans="1:61" ht="12.75" hidden="1" customHeight="1">
      <c r="A61" s="739"/>
      <c r="B61" s="122" t="s">
        <v>31</v>
      </c>
      <c r="C61" s="197" t="s">
        <v>29</v>
      </c>
      <c r="D61" s="123" t="s">
        <v>67</v>
      </c>
      <c r="E61" s="358"/>
      <c r="F61" s="124"/>
      <c r="G61" s="124"/>
      <c r="H61" s="124"/>
      <c r="I61" s="124"/>
      <c r="J61" s="124"/>
      <c r="K61" s="124"/>
      <c r="L61" s="124"/>
      <c r="M61" s="124"/>
      <c r="N61" s="88"/>
      <c r="O61" s="124"/>
      <c r="P61" s="124"/>
      <c r="Q61" s="124"/>
      <c r="R61" s="88"/>
      <c r="S61" s="100"/>
      <c r="T61" s="548"/>
      <c r="U61" s="548"/>
      <c r="V61" s="570"/>
      <c r="W61" s="125">
        <f>SUM(E61:T61)</f>
        <v>0</v>
      </c>
      <c r="X61" s="114"/>
      <c r="Y61" s="11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88"/>
      <c r="AN61" s="88"/>
      <c r="AO61" s="124"/>
      <c r="AP61" s="124"/>
      <c r="AQ61" s="124"/>
      <c r="AR61" s="124"/>
      <c r="AS61" s="100"/>
      <c r="AT61" s="100"/>
      <c r="AU61" s="100"/>
      <c r="AV61" s="100"/>
      <c r="AW61" s="97"/>
      <c r="AX61" s="229">
        <f t="shared" si="30"/>
        <v>0</v>
      </c>
      <c r="AY61" s="114"/>
      <c r="AZ61" s="114"/>
      <c r="BA61" s="114"/>
      <c r="BB61" s="114"/>
      <c r="BC61" s="114"/>
      <c r="BD61" s="114"/>
      <c r="BE61" s="114"/>
      <c r="BF61" s="114"/>
      <c r="BG61" s="114"/>
      <c r="BH61" s="180"/>
      <c r="BI61" s="117">
        <f>SUM(E61:T61,Z61:AV61)</f>
        <v>0</v>
      </c>
    </row>
    <row r="62" spans="1:61" ht="13.5" customHeight="1">
      <c r="A62" s="739"/>
      <c r="B62" s="745" t="s">
        <v>234</v>
      </c>
      <c r="C62" s="746" t="s">
        <v>188</v>
      </c>
      <c r="D62" s="331" t="s">
        <v>67</v>
      </c>
      <c r="E62" s="84"/>
      <c r="F62" s="85"/>
      <c r="G62" s="85"/>
      <c r="H62" s="85"/>
      <c r="I62" s="85"/>
      <c r="J62" s="85"/>
      <c r="K62" s="85"/>
      <c r="L62" s="85"/>
      <c r="M62" s="85"/>
      <c r="N62" s="88"/>
      <c r="O62" s="85"/>
      <c r="P62" s="85"/>
      <c r="Q62" s="85"/>
      <c r="R62" s="88"/>
      <c r="S62" s="88"/>
      <c r="T62" s="373"/>
      <c r="U62" s="373"/>
      <c r="V62" s="86"/>
      <c r="W62" s="242">
        <f>SUM(E62:U62)</f>
        <v>0</v>
      </c>
      <c r="X62" s="112"/>
      <c r="Y62" s="112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8">
        <v>36</v>
      </c>
      <c r="AN62" s="88">
        <v>36</v>
      </c>
      <c r="AO62" s="85"/>
      <c r="AP62" s="85"/>
      <c r="AQ62" s="85"/>
      <c r="AR62" s="85"/>
      <c r="AS62" s="88"/>
      <c r="AT62" s="88"/>
      <c r="AU62" s="88"/>
      <c r="AV62" s="88"/>
      <c r="AW62" s="86" t="s">
        <v>36</v>
      </c>
      <c r="AX62" s="242">
        <f>SUM(Z62:AV62)</f>
        <v>72</v>
      </c>
      <c r="AY62" s="112"/>
      <c r="AZ62" s="112"/>
      <c r="BA62" s="112"/>
      <c r="BB62" s="112"/>
      <c r="BC62" s="112"/>
      <c r="BD62" s="112"/>
      <c r="BE62" s="112"/>
      <c r="BF62" s="112"/>
      <c r="BG62" s="112"/>
      <c r="BH62" s="113"/>
      <c r="BI62" s="231">
        <f t="shared" ref="BI62:BI63" si="31">SUM(W62,AX62)</f>
        <v>72</v>
      </c>
    </row>
    <row r="63" spans="1:61" ht="12" customHeight="1" thickBot="1">
      <c r="A63" s="739"/>
      <c r="B63" s="697"/>
      <c r="C63" s="673"/>
      <c r="D63" s="13" t="s">
        <v>68</v>
      </c>
      <c r="E63" s="84"/>
      <c r="F63" s="85"/>
      <c r="G63" s="85"/>
      <c r="H63" s="85"/>
      <c r="I63" s="85"/>
      <c r="J63" s="85"/>
      <c r="K63" s="85"/>
      <c r="L63" s="85"/>
      <c r="M63" s="85"/>
      <c r="N63" s="88"/>
      <c r="O63" s="85"/>
      <c r="P63" s="85"/>
      <c r="Q63" s="85"/>
      <c r="R63" s="88"/>
      <c r="S63" s="88"/>
      <c r="T63" s="373"/>
      <c r="U63" s="373"/>
      <c r="V63" s="571"/>
      <c r="W63" s="201">
        <f>SUM(E63:U65)</f>
        <v>0</v>
      </c>
      <c r="X63" s="112"/>
      <c r="Y63" s="112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8"/>
      <c r="AN63" s="88"/>
      <c r="AO63" s="85"/>
      <c r="AP63" s="85"/>
      <c r="AQ63" s="85"/>
      <c r="AR63" s="85"/>
      <c r="AS63" s="88"/>
      <c r="AT63" s="88"/>
      <c r="AU63" s="88"/>
      <c r="AV63" s="88"/>
      <c r="AW63" s="86"/>
      <c r="AX63" s="201">
        <f>SUM(AS63:AV63)</f>
        <v>0</v>
      </c>
      <c r="AY63" s="112"/>
      <c r="AZ63" s="112"/>
      <c r="BA63" s="112"/>
      <c r="BB63" s="112"/>
      <c r="BC63" s="112"/>
      <c r="BD63" s="112"/>
      <c r="BE63" s="112"/>
      <c r="BF63" s="112"/>
      <c r="BG63" s="112"/>
      <c r="BH63" s="113"/>
      <c r="BI63" s="377">
        <f t="shared" si="31"/>
        <v>0</v>
      </c>
    </row>
    <row r="64" spans="1:61" ht="12" customHeight="1">
      <c r="A64" s="739"/>
      <c r="B64" s="729" t="s">
        <v>235</v>
      </c>
      <c r="C64" s="676" t="s">
        <v>236</v>
      </c>
      <c r="D64" s="215" t="s">
        <v>67</v>
      </c>
      <c r="E64" s="47"/>
      <c r="F64" s="48"/>
      <c r="G64" s="48"/>
      <c r="H64" s="48"/>
      <c r="I64" s="48"/>
      <c r="J64" s="48"/>
      <c r="K64" s="48"/>
      <c r="L64" s="48"/>
      <c r="M64" s="48"/>
      <c r="N64" s="88"/>
      <c r="O64" s="48"/>
      <c r="P64" s="48"/>
      <c r="Q64" s="48"/>
      <c r="R64" s="225"/>
      <c r="S64" s="225"/>
      <c r="T64" s="373"/>
      <c r="U64" s="373"/>
      <c r="V64" s="101"/>
      <c r="W64" s="87">
        <f>SUM(E64:U64)</f>
        <v>0</v>
      </c>
      <c r="X64" s="112"/>
      <c r="Y64" s="112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225"/>
      <c r="AN64" s="225"/>
      <c r="AO64" s="48"/>
      <c r="AP64" s="48"/>
      <c r="AQ64" s="48"/>
      <c r="AR64" s="48"/>
      <c r="AS64" s="88">
        <v>36</v>
      </c>
      <c r="AT64" s="88"/>
      <c r="AU64" s="88"/>
      <c r="AV64" s="88"/>
      <c r="AW64" s="86" t="s">
        <v>36</v>
      </c>
      <c r="AX64" s="242">
        <f>SUM(Z64:AV64)</f>
        <v>36</v>
      </c>
      <c r="AY64" s="112"/>
      <c r="AZ64" s="112"/>
      <c r="BA64" s="112"/>
      <c r="BB64" s="112"/>
      <c r="BC64" s="112"/>
      <c r="BD64" s="112"/>
      <c r="BE64" s="112"/>
      <c r="BF64" s="112"/>
      <c r="BG64" s="112"/>
      <c r="BH64" s="113"/>
      <c r="BI64" s="231">
        <f t="shared" ref="BI64:BI69" si="32">SUM(W64,AX64)</f>
        <v>36</v>
      </c>
    </row>
    <row r="65" spans="1:61" ht="12" customHeight="1">
      <c r="A65" s="739"/>
      <c r="B65" s="726"/>
      <c r="C65" s="701"/>
      <c r="D65" s="13" t="s">
        <v>68</v>
      </c>
      <c r="E65" s="47"/>
      <c r="F65" s="48"/>
      <c r="G65" s="48"/>
      <c r="H65" s="48"/>
      <c r="I65" s="48"/>
      <c r="J65" s="48"/>
      <c r="K65" s="48"/>
      <c r="L65" s="48"/>
      <c r="M65" s="48"/>
      <c r="N65" s="88"/>
      <c r="O65" s="48"/>
      <c r="P65" s="48"/>
      <c r="Q65" s="48"/>
      <c r="R65" s="88"/>
      <c r="S65" s="88"/>
      <c r="T65" s="373"/>
      <c r="U65" s="373"/>
      <c r="V65" s="86"/>
      <c r="W65" s="90">
        <f>SUM(E65:U65)</f>
        <v>0</v>
      </c>
      <c r="X65" s="112"/>
      <c r="Y65" s="112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88"/>
      <c r="AN65" s="88"/>
      <c r="AO65" s="48"/>
      <c r="AP65" s="48"/>
      <c r="AQ65" s="48"/>
      <c r="AR65" s="48"/>
      <c r="AS65" s="88"/>
      <c r="AT65" s="88"/>
      <c r="AU65" s="88"/>
      <c r="AV65" s="88"/>
      <c r="AW65" s="86"/>
      <c r="AX65" s="569">
        <f t="shared" ref="AX65:AX69" si="33">SUM(Z65:AV65)</f>
        <v>0</v>
      </c>
      <c r="AY65" s="112"/>
      <c r="AZ65" s="112"/>
      <c r="BA65" s="112"/>
      <c r="BB65" s="112"/>
      <c r="BC65" s="112"/>
      <c r="BD65" s="112"/>
      <c r="BE65" s="112"/>
      <c r="BF65" s="112"/>
      <c r="BG65" s="112"/>
      <c r="BH65" s="113"/>
      <c r="BI65" s="378">
        <f t="shared" si="32"/>
        <v>0</v>
      </c>
    </row>
    <row r="66" spans="1:61" ht="12" customHeight="1">
      <c r="A66" s="739"/>
      <c r="B66" s="725" t="s">
        <v>199</v>
      </c>
      <c r="C66" s="700" t="s">
        <v>237</v>
      </c>
      <c r="D66" s="10" t="s">
        <v>67</v>
      </c>
      <c r="E66" s="47"/>
      <c r="F66" s="48"/>
      <c r="G66" s="48"/>
      <c r="H66" s="48"/>
      <c r="I66" s="48"/>
      <c r="J66" s="48"/>
      <c r="K66" s="48"/>
      <c r="L66" s="48"/>
      <c r="M66" s="48"/>
      <c r="N66" s="88"/>
      <c r="O66" s="48"/>
      <c r="P66" s="48"/>
      <c r="Q66" s="48"/>
      <c r="R66" s="88"/>
      <c r="S66" s="88"/>
      <c r="T66" s="373"/>
      <c r="U66" s="373"/>
      <c r="V66" s="101"/>
      <c r="W66" s="87">
        <f>SUM(E66:U66)</f>
        <v>0</v>
      </c>
      <c r="X66" s="112"/>
      <c r="Y66" s="112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88"/>
      <c r="AN66" s="88"/>
      <c r="AO66" s="48"/>
      <c r="AP66" s="48"/>
      <c r="AQ66" s="48"/>
      <c r="AR66" s="48"/>
      <c r="AS66" s="88"/>
      <c r="AT66" s="88">
        <v>36</v>
      </c>
      <c r="AU66" s="88">
        <v>36</v>
      </c>
      <c r="AV66" s="88">
        <v>36</v>
      </c>
      <c r="AW66" s="86" t="s">
        <v>36</v>
      </c>
      <c r="AX66" s="242">
        <f t="shared" si="33"/>
        <v>108</v>
      </c>
      <c r="AY66" s="112"/>
      <c r="AZ66" s="112"/>
      <c r="BA66" s="112"/>
      <c r="BB66" s="112"/>
      <c r="BC66" s="112"/>
      <c r="BD66" s="112"/>
      <c r="BE66" s="112"/>
      <c r="BF66" s="112"/>
      <c r="BG66" s="112"/>
      <c r="BH66" s="113"/>
      <c r="BI66" s="231">
        <f t="shared" si="32"/>
        <v>108</v>
      </c>
    </row>
    <row r="67" spans="1:61" ht="12" customHeight="1">
      <c r="A67" s="739"/>
      <c r="B67" s="726"/>
      <c r="C67" s="701"/>
      <c r="D67" s="13" t="s">
        <v>68</v>
      </c>
      <c r="E67" s="47"/>
      <c r="F67" s="48"/>
      <c r="G67" s="48"/>
      <c r="H67" s="48"/>
      <c r="I67" s="48"/>
      <c r="J67" s="48"/>
      <c r="K67" s="48"/>
      <c r="L67" s="48"/>
      <c r="M67" s="48"/>
      <c r="N67" s="88"/>
      <c r="O67" s="48"/>
      <c r="P67" s="48"/>
      <c r="Q67" s="48"/>
      <c r="R67" s="88"/>
      <c r="S67" s="88"/>
      <c r="T67" s="373"/>
      <c r="U67" s="373"/>
      <c r="V67" s="101"/>
      <c r="W67" s="90">
        <f>SUM(E67:U67)</f>
        <v>0</v>
      </c>
      <c r="X67" s="112"/>
      <c r="Y67" s="112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88"/>
      <c r="AN67" s="88"/>
      <c r="AO67" s="48"/>
      <c r="AP67" s="48"/>
      <c r="AQ67" s="48"/>
      <c r="AR67" s="48"/>
      <c r="AS67" s="88"/>
      <c r="AT67" s="88"/>
      <c r="AU67" s="88"/>
      <c r="AV67" s="88"/>
      <c r="AW67" s="86"/>
      <c r="AX67" s="569">
        <f t="shared" si="33"/>
        <v>0</v>
      </c>
      <c r="AY67" s="112"/>
      <c r="AZ67" s="112"/>
      <c r="BA67" s="112"/>
      <c r="BB67" s="112"/>
      <c r="BC67" s="112"/>
      <c r="BD67" s="112"/>
      <c r="BE67" s="112"/>
      <c r="BF67" s="112"/>
      <c r="BG67" s="112"/>
      <c r="BH67" s="113"/>
      <c r="BI67" s="378">
        <f t="shared" si="32"/>
        <v>0</v>
      </c>
    </row>
    <row r="68" spans="1:61" ht="15" customHeight="1">
      <c r="A68" s="739"/>
      <c r="B68" s="699"/>
      <c r="C68" s="672"/>
      <c r="D68" s="10" t="s">
        <v>67</v>
      </c>
      <c r="E68" s="84"/>
      <c r="F68" s="85"/>
      <c r="G68" s="85"/>
      <c r="H68" s="85"/>
      <c r="I68" s="85"/>
      <c r="J68" s="85"/>
      <c r="K68" s="85"/>
      <c r="L68" s="85"/>
      <c r="M68" s="85"/>
      <c r="N68" s="88"/>
      <c r="O68" s="85"/>
      <c r="P68" s="85"/>
      <c r="Q68" s="85"/>
      <c r="R68" s="88"/>
      <c r="S68" s="88"/>
      <c r="T68" s="373"/>
      <c r="U68" s="373"/>
      <c r="V68" s="86"/>
      <c r="W68" s="242">
        <f>SUM(E68:U68)</f>
        <v>0</v>
      </c>
      <c r="X68" s="112"/>
      <c r="Y68" s="112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8"/>
      <c r="AN68" s="88"/>
      <c r="AO68" s="85"/>
      <c r="AP68" s="85"/>
      <c r="AQ68" s="85"/>
      <c r="AR68" s="85"/>
      <c r="AS68" s="88"/>
      <c r="AT68" s="88"/>
      <c r="AU68" s="88"/>
      <c r="AV68" s="88"/>
      <c r="AW68" s="86"/>
      <c r="AX68" s="242">
        <f t="shared" si="33"/>
        <v>0</v>
      </c>
      <c r="AY68" s="112"/>
      <c r="AZ68" s="112"/>
      <c r="BA68" s="112"/>
      <c r="BB68" s="112"/>
      <c r="BC68" s="112"/>
      <c r="BD68" s="112"/>
      <c r="BE68" s="112"/>
      <c r="BF68" s="112"/>
      <c r="BG68" s="112"/>
      <c r="BH68" s="113"/>
      <c r="BI68" s="231">
        <f t="shared" si="32"/>
        <v>0</v>
      </c>
    </row>
    <row r="69" spans="1:61" ht="15.75" customHeight="1" thickBot="1">
      <c r="A69" s="739"/>
      <c r="B69" s="734"/>
      <c r="C69" s="747"/>
      <c r="D69" s="92" t="s">
        <v>68</v>
      </c>
      <c r="E69" s="84"/>
      <c r="F69" s="85"/>
      <c r="G69" s="85"/>
      <c r="H69" s="85"/>
      <c r="I69" s="85"/>
      <c r="J69" s="85"/>
      <c r="K69" s="85"/>
      <c r="L69" s="85"/>
      <c r="M69" s="85"/>
      <c r="N69" s="88"/>
      <c r="O69" s="85"/>
      <c r="P69" s="85"/>
      <c r="Q69" s="85"/>
      <c r="R69" s="100"/>
      <c r="S69" s="100"/>
      <c r="T69" s="373"/>
      <c r="U69" s="373"/>
      <c r="V69" s="97"/>
      <c r="W69" s="201">
        <f>SUM(E69:U71)</f>
        <v>0</v>
      </c>
      <c r="X69" s="112"/>
      <c r="Y69" s="112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100"/>
      <c r="AN69" s="100"/>
      <c r="AO69" s="85"/>
      <c r="AP69" s="85"/>
      <c r="AQ69" s="85"/>
      <c r="AR69" s="85"/>
      <c r="AS69" s="88"/>
      <c r="AT69" s="88"/>
      <c r="AU69" s="88"/>
      <c r="AV69" s="88"/>
      <c r="AW69" s="86"/>
      <c r="AX69" s="569">
        <f t="shared" si="33"/>
        <v>0</v>
      </c>
      <c r="AY69" s="112"/>
      <c r="AZ69" s="112"/>
      <c r="BA69" s="112"/>
      <c r="BB69" s="112"/>
      <c r="BC69" s="112"/>
      <c r="BD69" s="112"/>
      <c r="BE69" s="112"/>
      <c r="BF69" s="112"/>
      <c r="BG69" s="112"/>
      <c r="BH69" s="113"/>
      <c r="BI69" s="377">
        <f t="shared" si="32"/>
        <v>0</v>
      </c>
    </row>
    <row r="70" spans="1:61" ht="12.75" hidden="1" customHeight="1">
      <c r="A70" s="739"/>
      <c r="B70" s="263" t="s">
        <v>32</v>
      </c>
      <c r="C70" s="264" t="s">
        <v>27</v>
      </c>
      <c r="D70" s="215" t="s">
        <v>67</v>
      </c>
      <c r="E70" s="84"/>
      <c r="F70" s="85"/>
      <c r="G70" s="85"/>
      <c r="H70" s="85"/>
      <c r="I70" s="85"/>
      <c r="J70" s="85"/>
      <c r="K70" s="85"/>
      <c r="L70" s="85"/>
      <c r="M70" s="85"/>
      <c r="N70" s="88"/>
      <c r="O70" s="85"/>
      <c r="P70" s="85"/>
      <c r="Q70" s="85"/>
      <c r="R70" s="225"/>
      <c r="S70" s="562"/>
      <c r="T70" s="547"/>
      <c r="U70" s="547"/>
      <c r="V70" s="81"/>
      <c r="W70" s="501"/>
      <c r="X70" s="118"/>
      <c r="Y70" s="118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225"/>
      <c r="AN70" s="225"/>
      <c r="AO70" s="85"/>
      <c r="AP70" s="85"/>
      <c r="AQ70" s="85"/>
      <c r="AR70" s="85"/>
      <c r="AS70" s="102"/>
      <c r="AT70" s="102">
        <v>36</v>
      </c>
      <c r="AU70" s="102">
        <v>36</v>
      </c>
      <c r="AV70" s="102">
        <v>36</v>
      </c>
      <c r="AW70" s="101" t="s">
        <v>36</v>
      </c>
      <c r="AX70" s="502">
        <f>SUM(Z70:AV70)</f>
        <v>108</v>
      </c>
      <c r="AY70" s="118"/>
      <c r="AZ70" s="118"/>
      <c r="BA70" s="118"/>
      <c r="BB70" s="118"/>
      <c r="BC70" s="118"/>
      <c r="BD70" s="118"/>
      <c r="BE70" s="118"/>
      <c r="BF70" s="118"/>
      <c r="BG70" s="118"/>
      <c r="BH70" s="130"/>
      <c r="BI70" s="371">
        <f>SUM(E70:T70,Z70:AV70)</f>
        <v>108</v>
      </c>
    </row>
    <row r="71" spans="1:61" ht="12.75" hidden="1" customHeight="1">
      <c r="A71" s="739"/>
      <c r="B71" s="126" t="s">
        <v>33</v>
      </c>
      <c r="C71" s="127"/>
      <c r="D71" s="128" t="s">
        <v>67</v>
      </c>
      <c r="E71" s="129"/>
      <c r="F71" s="119"/>
      <c r="G71" s="119"/>
      <c r="H71" s="119"/>
      <c r="I71" s="119"/>
      <c r="J71" s="119"/>
      <c r="K71" s="119"/>
      <c r="L71" s="119"/>
      <c r="M71" s="119"/>
      <c r="N71" s="88"/>
      <c r="O71" s="119"/>
      <c r="P71" s="119"/>
      <c r="Q71" s="119"/>
      <c r="R71" s="88"/>
      <c r="S71" s="102"/>
      <c r="T71" s="547"/>
      <c r="U71" s="547"/>
      <c r="V71" s="81"/>
      <c r="W71" s="501"/>
      <c r="X71" s="118"/>
      <c r="Y71" s="118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88"/>
      <c r="AN71" s="88"/>
      <c r="AO71" s="119"/>
      <c r="AP71" s="119"/>
      <c r="AQ71" s="119"/>
      <c r="AR71" s="119"/>
      <c r="AS71" s="102"/>
      <c r="AT71" s="102"/>
      <c r="AU71" s="102"/>
      <c r="AV71" s="102"/>
      <c r="AW71" s="101"/>
      <c r="AX71" s="501"/>
      <c r="AY71" s="118"/>
      <c r="AZ71" s="118"/>
      <c r="BA71" s="118"/>
      <c r="BB71" s="118"/>
      <c r="BC71" s="118"/>
      <c r="BD71" s="118"/>
      <c r="BE71" s="118"/>
      <c r="BF71" s="118"/>
      <c r="BG71" s="118"/>
      <c r="BH71" s="130"/>
      <c r="BI71" s="379"/>
    </row>
    <row r="72" spans="1:61" ht="26.1" customHeight="1">
      <c r="A72" s="739"/>
      <c r="B72" s="749" t="s">
        <v>69</v>
      </c>
      <c r="C72" s="750"/>
      <c r="D72" s="750"/>
      <c r="E72" s="290">
        <f>SUM(E8,E14,E24,E34,E50)</f>
        <v>36</v>
      </c>
      <c r="F72" s="192">
        <f t="shared" ref="F72:P72" si="34">SUM(F8,F14,F24,F34,F50)</f>
        <v>32</v>
      </c>
      <c r="G72" s="192">
        <f t="shared" si="34"/>
        <v>36</v>
      </c>
      <c r="H72" s="192">
        <f t="shared" si="34"/>
        <v>34</v>
      </c>
      <c r="I72" s="192">
        <f t="shared" si="34"/>
        <v>36</v>
      </c>
      <c r="J72" s="192">
        <f t="shared" si="34"/>
        <v>36</v>
      </c>
      <c r="K72" s="192">
        <f t="shared" si="34"/>
        <v>34</v>
      </c>
      <c r="L72" s="192">
        <f t="shared" si="34"/>
        <v>34</v>
      </c>
      <c r="M72" s="192">
        <f t="shared" si="34"/>
        <v>36</v>
      </c>
      <c r="N72" s="88">
        <f t="shared" si="34"/>
        <v>36</v>
      </c>
      <c r="O72" s="192">
        <f t="shared" si="34"/>
        <v>34</v>
      </c>
      <c r="P72" s="192">
        <f t="shared" si="34"/>
        <v>34</v>
      </c>
      <c r="Q72" s="192">
        <f>SUM(Q8,Q14,Q24,Q34,Q50)</f>
        <v>36</v>
      </c>
      <c r="R72" s="88">
        <f t="shared" ref="R72:T72" si="35">SUM(R8,R14,R24,R34,R50)</f>
        <v>36</v>
      </c>
      <c r="S72" s="88">
        <f t="shared" si="35"/>
        <v>36</v>
      </c>
      <c r="T72" s="192">
        <f t="shared" si="35"/>
        <v>34</v>
      </c>
      <c r="U72" s="192">
        <f>SUM(U8,U14,U24,U34,U50)</f>
        <v>24</v>
      </c>
      <c r="V72" s="570"/>
      <c r="W72" s="468">
        <f>SUM(W8,W14,W24,W34,W50)</f>
        <v>584</v>
      </c>
      <c r="X72" s="110"/>
      <c r="Y72" s="110"/>
      <c r="Z72" s="120">
        <f>SUM(Z8,Z14,Z24,Z34,Z50)</f>
        <v>36</v>
      </c>
      <c r="AA72" s="120">
        <f t="shared" ref="AA72:AV72" si="36">SUM(AA8,AA14,AA24,AA34,AA50)</f>
        <v>34</v>
      </c>
      <c r="AB72" s="120">
        <f t="shared" si="36"/>
        <v>34</v>
      </c>
      <c r="AC72" s="120">
        <f t="shared" si="36"/>
        <v>36</v>
      </c>
      <c r="AD72" s="120">
        <f t="shared" si="36"/>
        <v>34</v>
      </c>
      <c r="AE72" s="120">
        <f t="shared" si="36"/>
        <v>34</v>
      </c>
      <c r="AF72" s="120">
        <f t="shared" si="36"/>
        <v>36</v>
      </c>
      <c r="AG72" s="120">
        <f t="shared" si="36"/>
        <v>36</v>
      </c>
      <c r="AH72" s="120">
        <f t="shared" si="36"/>
        <v>34</v>
      </c>
      <c r="AI72" s="120">
        <f t="shared" si="36"/>
        <v>36</v>
      </c>
      <c r="AJ72" s="120">
        <f t="shared" si="36"/>
        <v>36</v>
      </c>
      <c r="AK72" s="120">
        <f t="shared" si="36"/>
        <v>36</v>
      </c>
      <c r="AL72" s="120">
        <f t="shared" si="36"/>
        <v>36</v>
      </c>
      <c r="AM72" s="88">
        <f t="shared" si="36"/>
        <v>36</v>
      </c>
      <c r="AN72" s="88">
        <f t="shared" si="36"/>
        <v>36</v>
      </c>
      <c r="AO72" s="120">
        <f t="shared" si="36"/>
        <v>36</v>
      </c>
      <c r="AP72" s="120">
        <f t="shared" si="36"/>
        <v>36</v>
      </c>
      <c r="AQ72" s="120">
        <f t="shared" si="36"/>
        <v>36</v>
      </c>
      <c r="AR72" s="120">
        <f t="shared" si="36"/>
        <v>32</v>
      </c>
      <c r="AS72" s="121">
        <f t="shared" si="36"/>
        <v>36</v>
      </c>
      <c r="AT72" s="121">
        <f t="shared" si="36"/>
        <v>36</v>
      </c>
      <c r="AU72" s="121">
        <f t="shared" si="36"/>
        <v>36</v>
      </c>
      <c r="AV72" s="121">
        <f t="shared" si="36"/>
        <v>36</v>
      </c>
      <c r="AW72" s="103" t="s">
        <v>89</v>
      </c>
      <c r="AX72" s="503">
        <f>SUM(AX8,AX14,AX24,AX34,AX50)</f>
        <v>814</v>
      </c>
      <c r="AY72" s="110"/>
      <c r="AZ72" s="110"/>
      <c r="BA72" s="110"/>
      <c r="BB72" s="110"/>
      <c r="BC72" s="110"/>
      <c r="BD72" s="110"/>
      <c r="BE72" s="110"/>
      <c r="BF72" s="110"/>
      <c r="BG72" s="110"/>
      <c r="BH72" s="360"/>
      <c r="BI72" s="282">
        <f>SUM(W72,AX72)</f>
        <v>1398</v>
      </c>
    </row>
    <row r="73" spans="1:61" ht="26.1" customHeight="1">
      <c r="A73" s="739"/>
      <c r="B73" s="687" t="s">
        <v>70</v>
      </c>
      <c r="C73" s="688"/>
      <c r="D73" s="688"/>
      <c r="E73" s="291">
        <f>SUM(E9,E15,E25,E35,E51)</f>
        <v>0</v>
      </c>
      <c r="F73" s="190">
        <f t="shared" ref="F73:U73" si="37">SUM(F9,F15,F25,F35,F51)</f>
        <v>4</v>
      </c>
      <c r="G73" s="190">
        <f t="shared" si="37"/>
        <v>0</v>
      </c>
      <c r="H73" s="190">
        <f t="shared" si="37"/>
        <v>2</v>
      </c>
      <c r="I73" s="190">
        <f t="shared" si="37"/>
        <v>0</v>
      </c>
      <c r="J73" s="190">
        <f t="shared" si="37"/>
        <v>0</v>
      </c>
      <c r="K73" s="190">
        <f t="shared" si="37"/>
        <v>2</v>
      </c>
      <c r="L73" s="190">
        <f t="shared" si="37"/>
        <v>2</v>
      </c>
      <c r="M73" s="190">
        <f t="shared" si="37"/>
        <v>0</v>
      </c>
      <c r="N73" s="561">
        <f t="shared" si="37"/>
        <v>0</v>
      </c>
      <c r="O73" s="190">
        <f t="shared" si="37"/>
        <v>2</v>
      </c>
      <c r="P73" s="190">
        <f t="shared" si="37"/>
        <v>2</v>
      </c>
      <c r="Q73" s="190">
        <f t="shared" si="37"/>
        <v>0</v>
      </c>
      <c r="R73" s="561">
        <f t="shared" si="37"/>
        <v>0</v>
      </c>
      <c r="S73" s="561">
        <f t="shared" si="37"/>
        <v>0</v>
      </c>
      <c r="T73" s="190">
        <f t="shared" si="37"/>
        <v>2</v>
      </c>
      <c r="U73" s="190">
        <f t="shared" si="37"/>
        <v>0</v>
      </c>
      <c r="V73" s="101"/>
      <c r="W73" s="201">
        <f>SUM(W9,W15,W25,W35,W51)</f>
        <v>16</v>
      </c>
      <c r="X73" s="374"/>
      <c r="Y73" s="374"/>
      <c r="Z73" s="67">
        <f>SUM(Z9,Z15,Z25,Z35,Z51)</f>
        <v>0</v>
      </c>
      <c r="AA73" s="67">
        <f t="shared" ref="AA73:AV73" si="38">SUM(AA9,AA15,AA25,AA35,AA51)</f>
        <v>2</v>
      </c>
      <c r="AB73" s="67">
        <f t="shared" si="38"/>
        <v>2</v>
      </c>
      <c r="AC73" s="67">
        <f t="shared" si="38"/>
        <v>0</v>
      </c>
      <c r="AD73" s="67">
        <f t="shared" si="38"/>
        <v>2</v>
      </c>
      <c r="AE73" s="67">
        <f t="shared" si="38"/>
        <v>2</v>
      </c>
      <c r="AF73" s="67">
        <f t="shared" si="38"/>
        <v>0</v>
      </c>
      <c r="AG73" s="67">
        <f t="shared" si="38"/>
        <v>0</v>
      </c>
      <c r="AH73" s="67">
        <f t="shared" si="38"/>
        <v>2</v>
      </c>
      <c r="AI73" s="67">
        <f t="shared" si="38"/>
        <v>0</v>
      </c>
      <c r="AJ73" s="67">
        <f t="shared" si="38"/>
        <v>0</v>
      </c>
      <c r="AK73" s="67">
        <f t="shared" si="38"/>
        <v>0</v>
      </c>
      <c r="AL73" s="67">
        <f t="shared" si="38"/>
        <v>0</v>
      </c>
      <c r="AM73" s="88">
        <f t="shared" si="38"/>
        <v>0</v>
      </c>
      <c r="AN73" s="88">
        <f t="shared" si="38"/>
        <v>0</v>
      </c>
      <c r="AO73" s="67">
        <f t="shared" si="38"/>
        <v>0</v>
      </c>
      <c r="AP73" s="67">
        <f t="shared" si="38"/>
        <v>0</v>
      </c>
      <c r="AQ73" s="67">
        <f t="shared" si="38"/>
        <v>0</v>
      </c>
      <c r="AR73" s="67">
        <f t="shared" si="38"/>
        <v>4</v>
      </c>
      <c r="AS73" s="375">
        <f t="shared" si="38"/>
        <v>0</v>
      </c>
      <c r="AT73" s="375">
        <f t="shared" si="38"/>
        <v>0</v>
      </c>
      <c r="AU73" s="375">
        <f t="shared" si="38"/>
        <v>0</v>
      </c>
      <c r="AV73" s="375">
        <f t="shared" si="38"/>
        <v>0</v>
      </c>
      <c r="AW73" s="376"/>
      <c r="AX73" s="504">
        <f>SUM(Z73:AV73)</f>
        <v>14</v>
      </c>
      <c r="AY73" s="374"/>
      <c r="AZ73" s="112"/>
      <c r="BA73" s="112"/>
      <c r="BB73" s="112"/>
      <c r="BC73" s="112"/>
      <c r="BD73" s="112"/>
      <c r="BE73" s="112"/>
      <c r="BF73" s="112"/>
      <c r="BG73" s="112"/>
      <c r="BH73" s="1"/>
      <c r="BI73" s="71">
        <f>SUM(W73,AX73)</f>
        <v>30</v>
      </c>
    </row>
    <row r="74" spans="1:61" ht="27" customHeight="1" thickBot="1">
      <c r="A74" s="748"/>
      <c r="B74" s="690" t="s">
        <v>71</v>
      </c>
      <c r="C74" s="691"/>
      <c r="D74" s="691"/>
      <c r="E74" s="292">
        <f>SUM(E72:E73)</f>
        <v>36</v>
      </c>
      <c r="F74" s="131">
        <f t="shared" ref="F74:T74" si="39">SUM(F72:F73)</f>
        <v>36</v>
      </c>
      <c r="G74" s="131">
        <f t="shared" si="39"/>
        <v>36</v>
      </c>
      <c r="H74" s="131">
        <f t="shared" si="39"/>
        <v>36</v>
      </c>
      <c r="I74" s="131">
        <f t="shared" si="39"/>
        <v>36</v>
      </c>
      <c r="J74" s="131">
        <f t="shared" si="39"/>
        <v>36</v>
      </c>
      <c r="K74" s="131">
        <f t="shared" si="39"/>
        <v>36</v>
      </c>
      <c r="L74" s="131">
        <f t="shared" si="39"/>
        <v>36</v>
      </c>
      <c r="M74" s="131">
        <f t="shared" si="39"/>
        <v>36</v>
      </c>
      <c r="N74" s="100">
        <f t="shared" si="39"/>
        <v>36</v>
      </c>
      <c r="O74" s="131">
        <f t="shared" si="39"/>
        <v>36</v>
      </c>
      <c r="P74" s="131">
        <f t="shared" si="39"/>
        <v>36</v>
      </c>
      <c r="Q74" s="131">
        <f t="shared" si="39"/>
        <v>36</v>
      </c>
      <c r="R74" s="100">
        <f t="shared" si="39"/>
        <v>36</v>
      </c>
      <c r="S74" s="100">
        <f t="shared" si="39"/>
        <v>36</v>
      </c>
      <c r="T74" s="131">
        <f t="shared" si="39"/>
        <v>36</v>
      </c>
      <c r="U74" s="131">
        <f>SUM(U72:U73)</f>
        <v>24</v>
      </c>
      <c r="V74" s="97"/>
      <c r="W74" s="458">
        <f>SUM(E74:U74)</f>
        <v>600</v>
      </c>
      <c r="X74" s="114"/>
      <c r="Y74" s="114"/>
      <c r="Z74" s="131">
        <f>SUM(Z72:Z73)</f>
        <v>36</v>
      </c>
      <c r="AA74" s="131">
        <f t="shared" ref="AA74:AV74" si="40">SUM(AA72:AA73)</f>
        <v>36</v>
      </c>
      <c r="AB74" s="131">
        <f t="shared" si="40"/>
        <v>36</v>
      </c>
      <c r="AC74" s="131">
        <f t="shared" si="40"/>
        <v>36</v>
      </c>
      <c r="AD74" s="131">
        <f t="shared" si="40"/>
        <v>36</v>
      </c>
      <c r="AE74" s="131">
        <f t="shared" si="40"/>
        <v>36</v>
      </c>
      <c r="AF74" s="131">
        <f t="shared" si="40"/>
        <v>36</v>
      </c>
      <c r="AG74" s="131">
        <f t="shared" si="40"/>
        <v>36</v>
      </c>
      <c r="AH74" s="131">
        <f t="shared" si="40"/>
        <v>36</v>
      </c>
      <c r="AI74" s="131">
        <f t="shared" si="40"/>
        <v>36</v>
      </c>
      <c r="AJ74" s="131">
        <f t="shared" si="40"/>
        <v>36</v>
      </c>
      <c r="AK74" s="131">
        <f t="shared" si="40"/>
        <v>36</v>
      </c>
      <c r="AL74" s="131">
        <f t="shared" si="40"/>
        <v>36</v>
      </c>
      <c r="AM74" s="88">
        <f t="shared" si="40"/>
        <v>36</v>
      </c>
      <c r="AN74" s="88">
        <f t="shared" si="40"/>
        <v>36</v>
      </c>
      <c r="AO74" s="131">
        <f t="shared" si="40"/>
        <v>36</v>
      </c>
      <c r="AP74" s="131">
        <f t="shared" si="40"/>
        <v>36</v>
      </c>
      <c r="AQ74" s="131">
        <f t="shared" si="40"/>
        <v>36</v>
      </c>
      <c r="AR74" s="131">
        <f t="shared" si="40"/>
        <v>36</v>
      </c>
      <c r="AS74" s="132">
        <f>SUM(AS72:AS73)</f>
        <v>36</v>
      </c>
      <c r="AT74" s="132">
        <f t="shared" si="40"/>
        <v>36</v>
      </c>
      <c r="AU74" s="132">
        <f t="shared" si="40"/>
        <v>36</v>
      </c>
      <c r="AV74" s="132">
        <f t="shared" si="40"/>
        <v>36</v>
      </c>
      <c r="AW74" s="97"/>
      <c r="AX74" s="505">
        <f>SUM(AX72:AX73)</f>
        <v>828</v>
      </c>
      <c r="AY74" s="114"/>
      <c r="AZ74" s="114"/>
      <c r="BA74" s="114"/>
      <c r="BB74" s="114"/>
      <c r="BC74" s="114"/>
      <c r="BD74" s="114"/>
      <c r="BE74" s="114"/>
      <c r="BF74" s="114"/>
      <c r="BG74" s="114"/>
      <c r="BH74" s="115"/>
      <c r="BI74" s="133">
        <f>SUM(W74,AX74)</f>
        <v>1428</v>
      </c>
    </row>
    <row r="75" spans="1:61" ht="33" customHeight="1">
      <c r="A75" s="507"/>
    </row>
    <row r="76" spans="1:61" ht="18.75" customHeight="1">
      <c r="A76" s="507"/>
    </row>
    <row r="77" spans="1:61" ht="23.25" customHeight="1">
      <c r="A77" s="507"/>
    </row>
    <row r="78" spans="1:61" ht="27" customHeight="1">
      <c r="A78" s="507"/>
    </row>
    <row r="79" spans="1:61" ht="27" customHeight="1">
      <c r="A79" s="507"/>
    </row>
    <row r="80" spans="1:61" ht="27" customHeight="1">
      <c r="A80" s="509"/>
    </row>
    <row r="81" spans="1:1" ht="23.25" customHeight="1">
      <c r="A81" s="23"/>
    </row>
    <row r="82" spans="1:1" ht="20.100000000000001" hidden="1" customHeight="1">
      <c r="A82" s="738" t="s">
        <v>79</v>
      </c>
    </row>
    <row r="83" spans="1:1" ht="20.100000000000001" hidden="1" customHeight="1">
      <c r="A83" s="739"/>
    </row>
    <row r="84" spans="1:1" ht="20.100000000000001" hidden="1" customHeight="1">
      <c r="A84" s="739"/>
    </row>
    <row r="85" spans="1:1" ht="20.100000000000001" hidden="1" customHeight="1">
      <c r="A85" s="739"/>
    </row>
    <row r="86" spans="1:1" hidden="1">
      <c r="A86" s="739"/>
    </row>
    <row r="87" spans="1:1" hidden="1">
      <c r="A87" s="739"/>
    </row>
    <row r="88" spans="1:1" ht="27" customHeight="1">
      <c r="A88" s="739"/>
    </row>
    <row r="89" spans="1:1" ht="30.75" customHeight="1">
      <c r="A89" s="739"/>
    </row>
    <row r="90" spans="1:1" ht="30.75" customHeight="1">
      <c r="A90" s="739"/>
    </row>
    <row r="91" spans="1:1" ht="30.75" customHeight="1">
      <c r="A91" s="739"/>
    </row>
    <row r="92" spans="1:1" ht="30.75" customHeight="1">
      <c r="A92" s="739"/>
    </row>
    <row r="93" spans="1:1" ht="30.75" customHeight="1">
      <c r="A93" s="739"/>
    </row>
    <row r="94" spans="1:1" ht="27" customHeight="1">
      <c r="A94" s="739"/>
    </row>
    <row r="95" spans="1:1" ht="27" customHeight="1">
      <c r="A95" s="739"/>
    </row>
    <row r="96" spans="1:1" ht="12.75" hidden="1" customHeight="1">
      <c r="A96" s="739"/>
    </row>
    <row r="97" spans="1:1" ht="12.75" hidden="1" customHeight="1">
      <c r="A97" s="739"/>
    </row>
    <row r="98" spans="1:1" ht="12.75" hidden="1" customHeight="1">
      <c r="A98" s="739"/>
    </row>
    <row r="99" spans="1:1" ht="12.75" hidden="1" customHeight="1">
      <c r="A99" s="739"/>
    </row>
    <row r="100" spans="1:1" ht="12.75" hidden="1" customHeight="1">
      <c r="A100" s="739"/>
    </row>
    <row r="101" spans="1:1" ht="12.75" hidden="1" customHeight="1">
      <c r="A101" s="739"/>
    </row>
    <row r="102" spans="1:1">
      <c r="A102" s="739"/>
    </row>
    <row r="103" spans="1:1" ht="13.5" customHeight="1">
      <c r="A103" s="739"/>
    </row>
    <row r="104" spans="1:1" ht="24.95" customHeight="1">
      <c r="A104" s="739"/>
    </row>
    <row r="105" spans="1:1" ht="24.95" customHeight="1">
      <c r="A105" s="739"/>
    </row>
    <row r="106" spans="1:1" ht="24.95" customHeight="1" thickBot="1">
      <c r="A106" s="740"/>
    </row>
  </sheetData>
  <mergeCells count="84">
    <mergeCell ref="C16:C17"/>
    <mergeCell ref="BD3:BG3"/>
    <mergeCell ref="BI3:BI7"/>
    <mergeCell ref="E4:BH4"/>
    <mergeCell ref="E6:BH6"/>
    <mergeCell ref="N3:Q3"/>
    <mergeCell ref="S3:U3"/>
    <mergeCell ref="AZ3:BC3"/>
    <mergeCell ref="AH3:AJ3"/>
    <mergeCell ref="AL3:AN3"/>
    <mergeCell ref="J3:M3"/>
    <mergeCell ref="AU3:AW3"/>
    <mergeCell ref="A3:A7"/>
    <mergeCell ref="B3:B7"/>
    <mergeCell ref="C3:C7"/>
    <mergeCell ref="D3:D7"/>
    <mergeCell ref="Y3:AB3"/>
    <mergeCell ref="F3:H3"/>
    <mergeCell ref="B8:B9"/>
    <mergeCell ref="AP3:AS3"/>
    <mergeCell ref="B14:B15"/>
    <mergeCell ref="C14:C15"/>
    <mergeCell ref="C10:C11"/>
    <mergeCell ref="B10:B11"/>
    <mergeCell ref="AD3:AF3"/>
    <mergeCell ref="A82:A106"/>
    <mergeCell ref="B56:B57"/>
    <mergeCell ref="C56:C57"/>
    <mergeCell ref="B58:B59"/>
    <mergeCell ref="C58:C59"/>
    <mergeCell ref="B62:B63"/>
    <mergeCell ref="C62:C63"/>
    <mergeCell ref="C68:C69"/>
    <mergeCell ref="A8:A74"/>
    <mergeCell ref="B66:B67"/>
    <mergeCell ref="C66:C67"/>
    <mergeCell ref="B44:B45"/>
    <mergeCell ref="C44:C45"/>
    <mergeCell ref="B72:D72"/>
    <mergeCell ref="B16:B17"/>
    <mergeCell ref="C8:C9"/>
    <mergeCell ref="B52:B53"/>
    <mergeCell ref="C52:C53"/>
    <mergeCell ref="B73:D73"/>
    <mergeCell ref="C32:C33"/>
    <mergeCell ref="B30:B31"/>
    <mergeCell ref="B42:B43"/>
    <mergeCell ref="C42:C43"/>
    <mergeCell ref="B36:B37"/>
    <mergeCell ref="C36:C37"/>
    <mergeCell ref="B38:B39"/>
    <mergeCell ref="C38:C39"/>
    <mergeCell ref="B34:B35"/>
    <mergeCell ref="C34:C35"/>
    <mergeCell ref="B32:B33"/>
    <mergeCell ref="C30:C31"/>
    <mergeCell ref="B40:B41"/>
    <mergeCell ref="C40:C41"/>
    <mergeCell ref="B12:B13"/>
    <mergeCell ref="C12:C13"/>
    <mergeCell ref="B24:B25"/>
    <mergeCell ref="C24:C25"/>
    <mergeCell ref="C26:C27"/>
    <mergeCell ref="B26:B27"/>
    <mergeCell ref="B28:B29"/>
    <mergeCell ref="C28:C29"/>
    <mergeCell ref="B20:B21"/>
    <mergeCell ref="C20:C21"/>
    <mergeCell ref="B22:B23"/>
    <mergeCell ref="C22:C23"/>
    <mergeCell ref="C18:C19"/>
    <mergeCell ref="B18:B19"/>
    <mergeCell ref="B74:D74"/>
    <mergeCell ref="B54:B55"/>
    <mergeCell ref="C54:C55"/>
    <mergeCell ref="B64:B65"/>
    <mergeCell ref="C64:C65"/>
    <mergeCell ref="B68:B69"/>
    <mergeCell ref="B48:B49"/>
    <mergeCell ref="C48:C49"/>
    <mergeCell ref="B46:B47"/>
    <mergeCell ref="C46:C47"/>
    <mergeCell ref="B50:B51"/>
    <mergeCell ref="C50:C51"/>
  </mergeCells>
  <phoneticPr fontId="3" type="noConversion"/>
  <pageMargins left="0.19685039370078741" right="0.19685039370078741" top="0.19685039370078741" bottom="0.19685039370078741" header="0" footer="0"/>
  <pageSetup paperSize="9" scale="63" fitToHeight="2" orientation="landscape" r:id="rId1"/>
  <headerFooter alignWithMargins="0"/>
  <rowBreaks count="1" manualBreakCount="1">
    <brk id="8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H109"/>
  <sheetViews>
    <sheetView topLeftCell="A31" zoomScale="82" zoomScaleNormal="82" workbookViewId="0">
      <selection activeCell="AW47" sqref="AW47"/>
    </sheetView>
  </sheetViews>
  <sheetFormatPr defaultColWidth="20.85546875" defaultRowHeight="12.75"/>
  <cols>
    <col min="1" max="1" width="2.85546875" customWidth="1"/>
    <col min="2" max="2" width="9.7109375" customWidth="1"/>
    <col min="3" max="3" width="22.7109375" customWidth="1"/>
    <col min="4" max="4" width="9.140625" customWidth="1"/>
    <col min="5" max="18" width="3.28515625" customWidth="1"/>
    <col min="19" max="19" width="3.5703125" customWidth="1"/>
    <col min="20" max="21" width="3.28515625" customWidth="1"/>
    <col min="22" max="22" width="6.28515625" customWidth="1"/>
    <col min="23" max="23" width="4.7109375" customWidth="1"/>
    <col min="24" max="25" width="2.7109375" customWidth="1"/>
    <col min="26" max="46" width="3.28515625" customWidth="1"/>
    <col min="47" max="47" width="3.5703125" customWidth="1"/>
    <col min="48" max="48" width="3.28515625" customWidth="1"/>
    <col min="49" max="49" width="6.5703125" customWidth="1"/>
    <col min="50" max="50" width="3.28515625" customWidth="1"/>
    <col min="51" max="51" width="4.7109375" customWidth="1"/>
    <col min="52" max="59" width="2.7109375" customWidth="1"/>
    <col min="60" max="60" width="6.7109375" customWidth="1"/>
    <col min="61" max="254" width="9.140625" customWidth="1"/>
    <col min="255" max="255" width="2.85546875" customWidth="1"/>
    <col min="256" max="256" width="9.7109375" customWidth="1"/>
  </cols>
  <sheetData>
    <row r="1" spans="1:60" ht="15">
      <c r="B1" s="2" t="s">
        <v>54</v>
      </c>
    </row>
    <row r="2" spans="1:60" ht="15.75" thickBot="1">
      <c r="B2" s="2" t="s">
        <v>80</v>
      </c>
      <c r="C2" s="3"/>
      <c r="D2" s="3" t="s">
        <v>177</v>
      </c>
      <c r="R2" s="199"/>
      <c r="S2" s="199"/>
      <c r="AU2" s="199"/>
      <c r="AV2" s="199"/>
      <c r="AW2" s="199"/>
    </row>
    <row r="3" spans="1:60" ht="64.5" customHeight="1">
      <c r="A3" s="712" t="s">
        <v>40</v>
      </c>
      <c r="B3" s="715" t="s">
        <v>0</v>
      </c>
      <c r="C3" s="718" t="s">
        <v>55</v>
      </c>
      <c r="D3" s="721" t="s">
        <v>56</v>
      </c>
      <c r="E3" s="18" t="s">
        <v>90</v>
      </c>
      <c r="F3" s="711" t="s">
        <v>41</v>
      </c>
      <c r="G3" s="711"/>
      <c r="H3" s="711"/>
      <c r="I3" s="19" t="s">
        <v>111</v>
      </c>
      <c r="J3" s="710" t="s">
        <v>42</v>
      </c>
      <c r="K3" s="710"/>
      <c r="L3" s="710"/>
      <c r="M3" s="710"/>
      <c r="N3" s="761" t="s">
        <v>43</v>
      </c>
      <c r="O3" s="762"/>
      <c r="P3" s="762"/>
      <c r="Q3" s="763"/>
      <c r="R3" s="198" t="s">
        <v>112</v>
      </c>
      <c r="S3" s="778" t="s">
        <v>44</v>
      </c>
      <c r="T3" s="779"/>
      <c r="U3" s="780"/>
      <c r="V3" s="573" t="s">
        <v>53</v>
      </c>
      <c r="W3" s="5" t="s">
        <v>57</v>
      </c>
      <c r="X3" s="4" t="s">
        <v>93</v>
      </c>
      <c r="Y3" s="710" t="s">
        <v>45</v>
      </c>
      <c r="Z3" s="710"/>
      <c r="AA3" s="710"/>
      <c r="AB3" s="710"/>
      <c r="AC3" s="4" t="s">
        <v>94</v>
      </c>
      <c r="AD3" s="710" t="s">
        <v>46</v>
      </c>
      <c r="AE3" s="710"/>
      <c r="AF3" s="710"/>
      <c r="AG3" s="4" t="s">
        <v>113</v>
      </c>
      <c r="AH3" s="775" t="s">
        <v>47</v>
      </c>
      <c r="AI3" s="776"/>
      <c r="AJ3" s="777"/>
      <c r="AK3" s="4" t="s">
        <v>96</v>
      </c>
      <c r="AL3" s="761" t="s">
        <v>48</v>
      </c>
      <c r="AM3" s="762"/>
      <c r="AN3" s="763"/>
      <c r="AO3" s="4" t="s">
        <v>97</v>
      </c>
      <c r="AP3" s="761" t="s">
        <v>49</v>
      </c>
      <c r="AQ3" s="762"/>
      <c r="AR3" s="762"/>
      <c r="AS3" s="763"/>
      <c r="AT3" s="4" t="s">
        <v>114</v>
      </c>
      <c r="AU3" s="764" t="s">
        <v>50</v>
      </c>
      <c r="AV3" s="764"/>
      <c r="AW3" s="574" t="s">
        <v>53</v>
      </c>
      <c r="AX3" s="4" t="s">
        <v>98</v>
      </c>
      <c r="AY3" s="5" t="s">
        <v>57</v>
      </c>
      <c r="AZ3" s="762" t="s">
        <v>51</v>
      </c>
      <c r="BA3" s="762"/>
      <c r="BB3" s="763"/>
      <c r="BC3" s="710" t="s">
        <v>52</v>
      </c>
      <c r="BD3" s="710"/>
      <c r="BE3" s="710"/>
      <c r="BF3" s="710"/>
      <c r="BG3" s="78"/>
      <c r="BH3" s="704" t="s">
        <v>63</v>
      </c>
    </row>
    <row r="4" spans="1:60">
      <c r="A4" s="713"/>
      <c r="B4" s="716"/>
      <c r="C4" s="719"/>
      <c r="D4" s="722"/>
      <c r="E4" s="773" t="s">
        <v>64</v>
      </c>
      <c r="F4" s="759"/>
      <c r="G4" s="759"/>
      <c r="H4" s="759"/>
      <c r="I4" s="759"/>
      <c r="J4" s="759"/>
      <c r="K4" s="759"/>
      <c r="L4" s="759"/>
      <c r="M4" s="759"/>
      <c r="N4" s="759"/>
      <c r="O4" s="759"/>
      <c r="P4" s="759"/>
      <c r="Q4" s="759"/>
      <c r="R4" s="759"/>
      <c r="S4" s="759"/>
      <c r="T4" s="759"/>
      <c r="U4" s="759"/>
      <c r="V4" s="759"/>
      <c r="W4" s="759"/>
      <c r="X4" s="759"/>
      <c r="Y4" s="759"/>
      <c r="Z4" s="759"/>
      <c r="AA4" s="759"/>
      <c r="AB4" s="759"/>
      <c r="AC4" s="759"/>
      <c r="AD4" s="759"/>
      <c r="AE4" s="759"/>
      <c r="AF4" s="759"/>
      <c r="AG4" s="759"/>
      <c r="AH4" s="759"/>
      <c r="AI4" s="759"/>
      <c r="AJ4" s="759"/>
      <c r="AK4" s="759"/>
      <c r="AL4" s="759"/>
      <c r="AM4" s="759"/>
      <c r="AN4" s="759"/>
      <c r="AO4" s="759"/>
      <c r="AP4" s="759"/>
      <c r="AQ4" s="759"/>
      <c r="AR4" s="759"/>
      <c r="AS4" s="759"/>
      <c r="AT4" s="759"/>
      <c r="AU4" s="759"/>
      <c r="AV4" s="759"/>
      <c r="AW4" s="759"/>
      <c r="AX4" s="759"/>
      <c r="AY4" s="759"/>
      <c r="AZ4" s="759"/>
      <c r="BA4" s="759"/>
      <c r="BB4" s="759"/>
      <c r="BC4" s="759"/>
      <c r="BD4" s="759"/>
      <c r="BE4" s="759"/>
      <c r="BF4" s="759"/>
      <c r="BG4" s="760"/>
      <c r="BH4" s="705"/>
    </row>
    <row r="5" spans="1:60">
      <c r="A5" s="713"/>
      <c r="B5" s="716"/>
      <c r="C5" s="719"/>
      <c r="D5" s="722"/>
      <c r="E5" s="7">
        <v>35</v>
      </c>
      <c r="F5" s="20">
        <v>36</v>
      </c>
      <c r="G5" s="20">
        <v>37</v>
      </c>
      <c r="H5" s="20">
        <v>38</v>
      </c>
      <c r="I5" s="20">
        <v>39</v>
      </c>
      <c r="J5" s="20">
        <v>40</v>
      </c>
      <c r="K5" s="20">
        <v>41</v>
      </c>
      <c r="L5" s="20">
        <v>42</v>
      </c>
      <c r="M5" s="20">
        <v>43</v>
      </c>
      <c r="N5" s="20">
        <v>44</v>
      </c>
      <c r="O5" s="20">
        <v>45</v>
      </c>
      <c r="P5" s="20">
        <v>46</v>
      </c>
      <c r="Q5" s="20">
        <v>47</v>
      </c>
      <c r="R5" s="20">
        <v>48</v>
      </c>
      <c r="S5" s="21">
        <v>49</v>
      </c>
      <c r="T5" s="20">
        <v>50</v>
      </c>
      <c r="U5" s="20">
        <v>51</v>
      </c>
      <c r="V5" s="20"/>
      <c r="W5" s="8"/>
      <c r="X5" s="20">
        <v>52</v>
      </c>
      <c r="Y5" s="20">
        <v>1</v>
      </c>
      <c r="Z5" s="20">
        <v>2</v>
      </c>
      <c r="AA5" s="20">
        <v>3</v>
      </c>
      <c r="AB5" s="20">
        <v>4</v>
      </c>
      <c r="AC5" s="20">
        <v>5</v>
      </c>
      <c r="AD5" s="20">
        <v>6</v>
      </c>
      <c r="AE5" s="20">
        <v>7</v>
      </c>
      <c r="AF5" s="20">
        <v>8</v>
      </c>
      <c r="AG5" s="20">
        <v>9</v>
      </c>
      <c r="AH5" s="20">
        <v>10</v>
      </c>
      <c r="AI5" s="21">
        <v>11</v>
      </c>
      <c r="AJ5" s="20">
        <v>12</v>
      </c>
      <c r="AK5" s="20">
        <v>13</v>
      </c>
      <c r="AL5" s="20">
        <v>14</v>
      </c>
      <c r="AM5" s="20">
        <v>15</v>
      </c>
      <c r="AN5" s="20">
        <v>16</v>
      </c>
      <c r="AO5" s="20">
        <v>17</v>
      </c>
      <c r="AP5" s="20">
        <v>18</v>
      </c>
      <c r="AQ5" s="20">
        <v>19</v>
      </c>
      <c r="AR5" s="20">
        <v>20</v>
      </c>
      <c r="AS5" s="20">
        <v>21</v>
      </c>
      <c r="AT5" s="20">
        <v>22</v>
      </c>
      <c r="AU5" s="20">
        <v>23</v>
      </c>
      <c r="AV5" s="20">
        <v>24</v>
      </c>
      <c r="AW5" s="20">
        <v>25</v>
      </c>
      <c r="AX5" s="20">
        <v>26</v>
      </c>
      <c r="AY5" s="8"/>
      <c r="AZ5" s="20">
        <v>27</v>
      </c>
      <c r="BA5" s="20">
        <v>28</v>
      </c>
      <c r="BB5" s="20">
        <v>29</v>
      </c>
      <c r="BC5" s="20">
        <v>30</v>
      </c>
      <c r="BD5" s="20">
        <v>31</v>
      </c>
      <c r="BE5" s="20">
        <v>32</v>
      </c>
      <c r="BF5" s="20">
        <v>33</v>
      </c>
      <c r="BG5" s="20">
        <v>34</v>
      </c>
      <c r="BH5" s="705"/>
    </row>
    <row r="6" spans="1:60">
      <c r="A6" s="713"/>
      <c r="B6" s="716"/>
      <c r="C6" s="719"/>
      <c r="D6" s="722"/>
      <c r="E6" s="758" t="s">
        <v>65</v>
      </c>
      <c r="F6" s="759"/>
      <c r="G6" s="759"/>
      <c r="H6" s="759"/>
      <c r="I6" s="759"/>
      <c r="J6" s="759"/>
      <c r="K6" s="759"/>
      <c r="L6" s="759"/>
      <c r="M6" s="759"/>
      <c r="N6" s="759"/>
      <c r="O6" s="759"/>
      <c r="P6" s="759"/>
      <c r="Q6" s="759"/>
      <c r="R6" s="759"/>
      <c r="S6" s="759"/>
      <c r="T6" s="759"/>
      <c r="U6" s="759"/>
      <c r="V6" s="759"/>
      <c r="W6" s="759"/>
      <c r="X6" s="759"/>
      <c r="Y6" s="759"/>
      <c r="Z6" s="759"/>
      <c r="AA6" s="759"/>
      <c r="AB6" s="759"/>
      <c r="AC6" s="759"/>
      <c r="AD6" s="759"/>
      <c r="AE6" s="759"/>
      <c r="AF6" s="759"/>
      <c r="AG6" s="759"/>
      <c r="AH6" s="759"/>
      <c r="AI6" s="759"/>
      <c r="AJ6" s="759"/>
      <c r="AK6" s="759"/>
      <c r="AL6" s="759"/>
      <c r="AM6" s="759"/>
      <c r="AN6" s="759"/>
      <c r="AO6" s="759"/>
      <c r="AP6" s="759"/>
      <c r="AQ6" s="759"/>
      <c r="AR6" s="759"/>
      <c r="AS6" s="759"/>
      <c r="AT6" s="759"/>
      <c r="AU6" s="759"/>
      <c r="AV6" s="759"/>
      <c r="AW6" s="759"/>
      <c r="AX6" s="759"/>
      <c r="AY6" s="759"/>
      <c r="AZ6" s="759"/>
      <c r="BA6" s="759"/>
      <c r="BB6" s="759"/>
      <c r="BC6" s="759"/>
      <c r="BD6" s="759"/>
      <c r="BE6" s="759"/>
      <c r="BF6" s="759"/>
      <c r="BG6" s="774"/>
      <c r="BH6" s="705"/>
    </row>
    <row r="7" spans="1:60" ht="13.5" thickBot="1">
      <c r="A7" s="714"/>
      <c r="B7" s="717"/>
      <c r="C7" s="720"/>
      <c r="D7" s="723"/>
      <c r="E7" s="181">
        <v>1</v>
      </c>
      <c r="F7" s="182">
        <v>2</v>
      </c>
      <c r="G7" s="182">
        <v>3</v>
      </c>
      <c r="H7" s="182">
        <v>4</v>
      </c>
      <c r="I7" s="182">
        <v>5</v>
      </c>
      <c r="J7" s="182">
        <v>6</v>
      </c>
      <c r="K7" s="182">
        <v>7</v>
      </c>
      <c r="L7" s="182">
        <v>8</v>
      </c>
      <c r="M7" s="182">
        <v>9</v>
      </c>
      <c r="N7" s="182">
        <v>10</v>
      </c>
      <c r="O7" s="182">
        <v>11</v>
      </c>
      <c r="P7" s="182">
        <v>12</v>
      </c>
      <c r="Q7" s="182">
        <v>13</v>
      </c>
      <c r="R7" s="183">
        <v>14</v>
      </c>
      <c r="S7" s="9">
        <v>15</v>
      </c>
      <c r="T7" s="181">
        <v>16</v>
      </c>
      <c r="U7" s="182">
        <v>17</v>
      </c>
      <c r="V7" s="182">
        <v>17</v>
      </c>
      <c r="W7" s="79"/>
      <c r="X7" s="182">
        <v>18</v>
      </c>
      <c r="Y7" s="182">
        <v>19</v>
      </c>
      <c r="Z7" s="182">
        <v>20</v>
      </c>
      <c r="AA7" s="182">
        <v>21</v>
      </c>
      <c r="AB7" s="182">
        <v>22</v>
      </c>
      <c r="AC7" s="182">
        <v>23</v>
      </c>
      <c r="AD7" s="182">
        <v>24</v>
      </c>
      <c r="AE7" s="182">
        <v>25</v>
      </c>
      <c r="AF7" s="182">
        <v>26</v>
      </c>
      <c r="AG7" s="182">
        <v>27</v>
      </c>
      <c r="AH7" s="183">
        <v>28</v>
      </c>
      <c r="AI7" s="80">
        <v>29</v>
      </c>
      <c r="AJ7" s="9">
        <v>30</v>
      </c>
      <c r="AK7" s="182">
        <v>31</v>
      </c>
      <c r="AL7" s="182">
        <v>32</v>
      </c>
      <c r="AM7" s="182">
        <v>33</v>
      </c>
      <c r="AN7" s="182">
        <v>34</v>
      </c>
      <c r="AO7" s="182">
        <v>35</v>
      </c>
      <c r="AP7" s="182">
        <v>36</v>
      </c>
      <c r="AQ7" s="182">
        <v>37</v>
      </c>
      <c r="AR7" s="182">
        <v>38</v>
      </c>
      <c r="AS7" s="182">
        <v>39</v>
      </c>
      <c r="AT7" s="182">
        <v>40</v>
      </c>
      <c r="AU7" s="182">
        <v>41</v>
      </c>
      <c r="AV7" s="182">
        <v>42</v>
      </c>
      <c r="AW7" s="182">
        <v>43</v>
      </c>
      <c r="AX7" s="182">
        <v>44</v>
      </c>
      <c r="AY7" s="79"/>
      <c r="AZ7" s="623">
        <v>45</v>
      </c>
      <c r="BA7" s="623">
        <v>46</v>
      </c>
      <c r="BB7" s="623">
        <v>47</v>
      </c>
      <c r="BC7" s="623">
        <v>48</v>
      </c>
      <c r="BD7" s="623">
        <v>49</v>
      </c>
      <c r="BE7" s="623">
        <v>50</v>
      </c>
      <c r="BF7" s="623">
        <v>51</v>
      </c>
      <c r="BG7" s="623">
        <v>52</v>
      </c>
      <c r="BH7" s="706"/>
    </row>
    <row r="8" spans="1:60" ht="20.100000000000001" customHeight="1">
      <c r="A8" s="528" t="s">
        <v>81</v>
      </c>
      <c r="B8" s="524" t="s">
        <v>1</v>
      </c>
      <c r="C8" s="536" t="s">
        <v>66</v>
      </c>
      <c r="D8" s="235" t="s">
        <v>67</v>
      </c>
      <c r="E8" s="81">
        <f>SUM(E10,E14,E12)</f>
        <v>4</v>
      </c>
      <c r="F8" s="81">
        <f t="shared" ref="F8:U8" si="0">SUM(F10,F14,F12)</f>
        <v>4</v>
      </c>
      <c r="G8" s="81">
        <f t="shared" si="0"/>
        <v>4</v>
      </c>
      <c r="H8" s="81">
        <f t="shared" si="0"/>
        <v>4</v>
      </c>
      <c r="I8" s="81">
        <f t="shared" si="0"/>
        <v>4</v>
      </c>
      <c r="J8" s="81">
        <f t="shared" si="0"/>
        <v>4</v>
      </c>
      <c r="K8" s="81">
        <f t="shared" si="0"/>
        <v>4</v>
      </c>
      <c r="L8" s="81">
        <f t="shared" si="0"/>
        <v>4</v>
      </c>
      <c r="M8" s="81">
        <f t="shared" si="0"/>
        <v>4</v>
      </c>
      <c r="N8" s="81">
        <f t="shared" si="0"/>
        <v>4</v>
      </c>
      <c r="O8" s="81">
        <f t="shared" si="0"/>
        <v>4</v>
      </c>
      <c r="P8" s="81">
        <f t="shared" si="0"/>
        <v>2</v>
      </c>
      <c r="Q8" s="81">
        <f t="shared" si="0"/>
        <v>2</v>
      </c>
      <c r="R8" s="81">
        <f t="shared" si="0"/>
        <v>0</v>
      </c>
      <c r="S8" s="81">
        <f t="shared" si="0"/>
        <v>0</v>
      </c>
      <c r="T8" s="81">
        <f t="shared" si="0"/>
        <v>4</v>
      </c>
      <c r="U8" s="81">
        <f t="shared" si="0"/>
        <v>0</v>
      </c>
      <c r="V8" s="81"/>
      <c r="W8" s="81">
        <f>SUM(W10,W14,W12)</f>
        <v>52</v>
      </c>
      <c r="X8" s="81"/>
      <c r="Y8" s="81"/>
      <c r="Z8" s="81">
        <f>SUM(Z10,Z14,Z12)</f>
        <v>8</v>
      </c>
      <c r="AA8" s="81">
        <f t="shared" ref="AA8:AV8" si="1">SUM(AA10,AA14,AA12)</f>
        <v>4</v>
      </c>
      <c r="AB8" s="81">
        <f t="shared" si="1"/>
        <v>6</v>
      </c>
      <c r="AC8" s="81">
        <f t="shared" si="1"/>
        <v>4</v>
      </c>
      <c r="AD8" s="81">
        <f t="shared" si="1"/>
        <v>6</v>
      </c>
      <c r="AE8" s="81">
        <f t="shared" si="1"/>
        <v>2</v>
      </c>
      <c r="AF8" s="81">
        <f t="shared" si="1"/>
        <v>6</v>
      </c>
      <c r="AG8" s="81">
        <f t="shared" si="1"/>
        <v>2</v>
      </c>
      <c r="AH8" s="81">
        <f t="shared" si="1"/>
        <v>6</v>
      </c>
      <c r="AI8" s="81">
        <f t="shared" si="1"/>
        <v>2</v>
      </c>
      <c r="AJ8" s="81">
        <f t="shared" si="1"/>
        <v>6</v>
      </c>
      <c r="AK8" s="81">
        <f t="shared" si="1"/>
        <v>2</v>
      </c>
      <c r="AL8" s="81">
        <f t="shared" si="1"/>
        <v>6</v>
      </c>
      <c r="AM8" s="81">
        <f t="shared" si="1"/>
        <v>2</v>
      </c>
      <c r="AN8" s="81">
        <f t="shared" si="1"/>
        <v>6</v>
      </c>
      <c r="AO8" s="81">
        <f t="shared" si="1"/>
        <v>2</v>
      </c>
      <c r="AP8" s="81">
        <f t="shared" si="1"/>
        <v>6</v>
      </c>
      <c r="AQ8" s="81">
        <f t="shared" si="1"/>
        <v>2</v>
      </c>
      <c r="AR8" s="81">
        <f t="shared" si="1"/>
        <v>5</v>
      </c>
      <c r="AS8" s="81">
        <f t="shared" si="1"/>
        <v>4</v>
      </c>
      <c r="AT8" s="81">
        <f t="shared" si="1"/>
        <v>6</v>
      </c>
      <c r="AU8" s="81">
        <f t="shared" si="1"/>
        <v>6</v>
      </c>
      <c r="AV8" s="81">
        <f t="shared" si="1"/>
        <v>6</v>
      </c>
      <c r="AW8" s="81"/>
      <c r="AX8" s="81"/>
      <c r="AY8" s="149">
        <f>SUM(AY10,AY14,AY12)</f>
        <v>105</v>
      </c>
      <c r="AZ8" s="624"/>
      <c r="BA8" s="624"/>
      <c r="BB8" s="624"/>
      <c r="BC8" s="624"/>
      <c r="BD8" s="624"/>
      <c r="BE8" s="624"/>
      <c r="BF8" s="624"/>
      <c r="BG8" s="624"/>
      <c r="BH8" s="612">
        <f t="shared" ref="BH8" si="2">SUM(BH10,BH14)</f>
        <v>102</v>
      </c>
    </row>
    <row r="9" spans="1:60" ht="20.100000000000001" customHeight="1" thickBot="1">
      <c r="A9" s="529"/>
      <c r="B9" s="525"/>
      <c r="C9" s="537"/>
      <c r="D9" s="381" t="s">
        <v>68</v>
      </c>
      <c r="E9" s="361">
        <f>SUM(E13,E15)</f>
        <v>0</v>
      </c>
      <c r="F9" s="361">
        <f t="shared" ref="F9:U9" si="3">SUM(F13,F15)</f>
        <v>0</v>
      </c>
      <c r="G9" s="361">
        <f t="shared" si="3"/>
        <v>0</v>
      </c>
      <c r="H9" s="361">
        <f t="shared" si="3"/>
        <v>0</v>
      </c>
      <c r="I9" s="361">
        <f t="shared" si="3"/>
        <v>0</v>
      </c>
      <c r="J9" s="361">
        <f t="shared" si="3"/>
        <v>0</v>
      </c>
      <c r="K9" s="361">
        <f t="shared" si="3"/>
        <v>0</v>
      </c>
      <c r="L9" s="361">
        <f t="shared" si="3"/>
        <v>0</v>
      </c>
      <c r="M9" s="361">
        <f t="shared" si="3"/>
        <v>0</v>
      </c>
      <c r="N9" s="361">
        <f t="shared" si="3"/>
        <v>0</v>
      </c>
      <c r="O9" s="361">
        <f t="shared" si="3"/>
        <v>0</v>
      </c>
      <c r="P9" s="361">
        <f t="shared" si="3"/>
        <v>0</v>
      </c>
      <c r="Q9" s="361">
        <f t="shared" si="3"/>
        <v>0</v>
      </c>
      <c r="R9" s="361">
        <f t="shared" si="3"/>
        <v>0</v>
      </c>
      <c r="S9" s="361">
        <f t="shared" si="3"/>
        <v>0</v>
      </c>
      <c r="T9" s="361">
        <f t="shared" si="3"/>
        <v>0</v>
      </c>
      <c r="U9" s="361">
        <f t="shared" si="3"/>
        <v>0</v>
      </c>
      <c r="V9" s="364"/>
      <c r="W9" s="361">
        <f t="shared" ref="W9:BH9" si="4">SUM(W13,W15)</f>
        <v>0</v>
      </c>
      <c r="X9" s="361"/>
      <c r="Y9" s="361"/>
      <c r="Z9" s="361">
        <f>SUM(Z13,Z15,Z11)</f>
        <v>0</v>
      </c>
      <c r="AA9" s="361">
        <f t="shared" ref="AA9:AV9" si="5">SUM(AA13,AA15,AA11)</f>
        <v>0</v>
      </c>
      <c r="AB9" s="361">
        <f t="shared" si="5"/>
        <v>0</v>
      </c>
      <c r="AC9" s="361">
        <f t="shared" si="5"/>
        <v>0</v>
      </c>
      <c r="AD9" s="361">
        <f t="shared" si="5"/>
        <v>0</v>
      </c>
      <c r="AE9" s="361">
        <f t="shared" si="5"/>
        <v>0</v>
      </c>
      <c r="AF9" s="361">
        <f t="shared" si="5"/>
        <v>0</v>
      </c>
      <c r="AG9" s="361">
        <f t="shared" si="5"/>
        <v>0</v>
      </c>
      <c r="AH9" s="361">
        <f t="shared" si="5"/>
        <v>0</v>
      </c>
      <c r="AI9" s="361">
        <f t="shared" si="5"/>
        <v>0</v>
      </c>
      <c r="AJ9" s="361">
        <f t="shared" si="5"/>
        <v>0</v>
      </c>
      <c r="AK9" s="361">
        <f t="shared" si="5"/>
        <v>0</v>
      </c>
      <c r="AL9" s="361">
        <f t="shared" si="5"/>
        <v>0</v>
      </c>
      <c r="AM9" s="361">
        <f t="shared" si="5"/>
        <v>0</v>
      </c>
      <c r="AN9" s="361">
        <f t="shared" si="5"/>
        <v>0</v>
      </c>
      <c r="AO9" s="361">
        <f t="shared" si="5"/>
        <v>0</v>
      </c>
      <c r="AP9" s="361">
        <f t="shared" si="5"/>
        <v>0</v>
      </c>
      <c r="AQ9" s="361">
        <f t="shared" si="5"/>
        <v>0</v>
      </c>
      <c r="AR9" s="361">
        <f t="shared" si="5"/>
        <v>1</v>
      </c>
      <c r="AS9" s="361">
        <f t="shared" si="5"/>
        <v>0</v>
      </c>
      <c r="AT9" s="361">
        <f t="shared" si="5"/>
        <v>0</v>
      </c>
      <c r="AU9" s="361">
        <f t="shared" si="5"/>
        <v>0</v>
      </c>
      <c r="AV9" s="361">
        <f t="shared" si="5"/>
        <v>2</v>
      </c>
      <c r="AW9" s="361"/>
      <c r="AX9" s="361"/>
      <c r="AY9" s="95">
        <f>SUM(AY13,AY15,AY11)</f>
        <v>3</v>
      </c>
      <c r="AZ9" s="624"/>
      <c r="BA9" s="624"/>
      <c r="BB9" s="624"/>
      <c r="BC9" s="624"/>
      <c r="BD9" s="624"/>
      <c r="BE9" s="624"/>
      <c r="BF9" s="624"/>
      <c r="BG9" s="624"/>
      <c r="BH9" s="625">
        <f t="shared" si="4"/>
        <v>1</v>
      </c>
    </row>
    <row r="10" spans="1:60" ht="12.75" customHeight="1">
      <c r="A10" s="529"/>
      <c r="B10" s="770" t="s">
        <v>204</v>
      </c>
      <c r="C10" s="771" t="s">
        <v>205</v>
      </c>
      <c r="D10" s="10" t="s">
        <v>67</v>
      </c>
      <c r="E10" s="84"/>
      <c r="F10" s="84"/>
      <c r="G10" s="84"/>
      <c r="H10" s="84"/>
      <c r="I10" s="84"/>
      <c r="J10" s="84"/>
      <c r="K10" s="84"/>
      <c r="L10" s="84"/>
      <c r="M10" s="84"/>
      <c r="N10" s="629"/>
      <c r="O10" s="629"/>
      <c r="P10" s="629"/>
      <c r="Q10" s="629"/>
      <c r="R10" s="137"/>
      <c r="S10" s="138"/>
      <c r="T10" s="601"/>
      <c r="U10" s="630"/>
      <c r="V10" s="99"/>
      <c r="W10" s="87"/>
      <c r="X10" s="14"/>
      <c r="Y10" s="14"/>
      <c r="Z10" s="604">
        <v>4</v>
      </c>
      <c r="AA10" s="373">
        <v>2</v>
      </c>
      <c r="AB10" s="84">
        <v>2</v>
      </c>
      <c r="AC10" s="84">
        <v>2</v>
      </c>
      <c r="AD10" s="84">
        <v>2</v>
      </c>
      <c r="AE10" s="84">
        <v>2</v>
      </c>
      <c r="AF10" s="84">
        <v>2</v>
      </c>
      <c r="AG10" s="85">
        <v>2</v>
      </c>
      <c r="AH10" s="85">
        <v>2</v>
      </c>
      <c r="AI10" s="85">
        <v>2</v>
      </c>
      <c r="AJ10" s="85">
        <v>2</v>
      </c>
      <c r="AK10" s="85">
        <v>2</v>
      </c>
      <c r="AL10" s="85">
        <v>2</v>
      </c>
      <c r="AM10" s="85">
        <v>2</v>
      </c>
      <c r="AN10" s="85">
        <v>2</v>
      </c>
      <c r="AO10" s="85">
        <v>2</v>
      </c>
      <c r="AP10" s="85">
        <v>2</v>
      </c>
      <c r="AQ10" s="85">
        <v>2</v>
      </c>
      <c r="AR10" s="85">
        <v>2</v>
      </c>
      <c r="AS10" s="85">
        <v>2</v>
      </c>
      <c r="AT10" s="85">
        <v>2</v>
      </c>
      <c r="AU10" s="556">
        <v>2</v>
      </c>
      <c r="AV10" s="604">
        <v>2</v>
      </c>
      <c r="AW10" s="86" t="s">
        <v>36</v>
      </c>
      <c r="AX10" s="185"/>
      <c r="AY10" s="149">
        <f t="shared" ref="AY10:AY12" si="6">SUM(Z10:AV10,AW10:AX10)</f>
        <v>48</v>
      </c>
      <c r="AZ10" s="624"/>
      <c r="BA10" s="624"/>
      <c r="BB10" s="624"/>
      <c r="BC10" s="624"/>
      <c r="BD10" s="624"/>
      <c r="BE10" s="624"/>
      <c r="BF10" s="624"/>
      <c r="BG10" s="624"/>
      <c r="BH10" s="612">
        <f>SUM(W10,AY10)</f>
        <v>48</v>
      </c>
    </row>
    <row r="11" spans="1:60" ht="12.75" customHeight="1" thickBot="1">
      <c r="A11" s="529"/>
      <c r="B11" s="772"/>
      <c r="C11" s="769"/>
      <c r="D11" s="13" t="s">
        <v>68</v>
      </c>
      <c r="E11" s="84"/>
      <c r="F11" s="84"/>
      <c r="G11" s="84"/>
      <c r="H11" s="84"/>
      <c r="I11" s="84"/>
      <c r="J11" s="84"/>
      <c r="K11" s="84"/>
      <c r="L11" s="84"/>
      <c r="M11" s="84"/>
      <c r="N11" s="629"/>
      <c r="O11" s="629"/>
      <c r="P11" s="629"/>
      <c r="Q11" s="629"/>
      <c r="R11" s="137"/>
      <c r="S11" s="138"/>
      <c r="T11" s="601"/>
      <c r="U11" s="630"/>
      <c r="V11" s="99"/>
      <c r="W11" s="87"/>
      <c r="X11" s="14"/>
      <c r="Y11" s="14"/>
      <c r="Z11" s="631">
        <v>0</v>
      </c>
      <c r="AA11" s="632">
        <v>0</v>
      </c>
      <c r="AB11" s="633">
        <v>0</v>
      </c>
      <c r="AC11" s="633">
        <v>0</v>
      </c>
      <c r="AD11" s="633">
        <v>0</v>
      </c>
      <c r="AE11" s="633">
        <v>0</v>
      </c>
      <c r="AF11" s="633">
        <v>0</v>
      </c>
      <c r="AG11" s="634">
        <v>0</v>
      </c>
      <c r="AH11" s="634">
        <v>0</v>
      </c>
      <c r="AI11" s="634">
        <v>0</v>
      </c>
      <c r="AJ11" s="634">
        <v>0</v>
      </c>
      <c r="AK11" s="634">
        <v>0</v>
      </c>
      <c r="AL11" s="634">
        <v>0</v>
      </c>
      <c r="AM11" s="634">
        <v>0</v>
      </c>
      <c r="AN11" s="634">
        <v>0</v>
      </c>
      <c r="AO11" s="634">
        <v>0</v>
      </c>
      <c r="AP11" s="634">
        <v>0</v>
      </c>
      <c r="AQ11" s="634">
        <v>0</v>
      </c>
      <c r="AR11" s="634">
        <v>0</v>
      </c>
      <c r="AS11" s="634">
        <v>0</v>
      </c>
      <c r="AT11" s="634">
        <v>0</v>
      </c>
      <c r="AU11" s="566">
        <v>0</v>
      </c>
      <c r="AV11" s="635">
        <v>2</v>
      </c>
      <c r="AW11" s="636"/>
      <c r="AX11" s="637"/>
      <c r="AY11" s="638">
        <f t="shared" si="6"/>
        <v>2</v>
      </c>
      <c r="AZ11" s="624"/>
      <c r="BA11" s="624"/>
      <c r="BB11" s="624"/>
      <c r="BC11" s="624"/>
      <c r="BD11" s="624"/>
      <c r="BE11" s="624"/>
      <c r="BF11" s="624"/>
      <c r="BG11" s="624"/>
      <c r="BH11" s="612"/>
    </row>
    <row r="12" spans="1:60" ht="12.75" customHeight="1">
      <c r="A12" s="529"/>
      <c r="B12" s="770" t="s">
        <v>4</v>
      </c>
      <c r="C12" s="771" t="s">
        <v>167</v>
      </c>
      <c r="D12" s="10" t="s">
        <v>67</v>
      </c>
      <c r="E12" s="84">
        <v>2</v>
      </c>
      <c r="F12" s="84">
        <v>2</v>
      </c>
      <c r="G12" s="84">
        <v>2</v>
      </c>
      <c r="H12" s="84">
        <v>2</v>
      </c>
      <c r="I12" s="84">
        <v>2</v>
      </c>
      <c r="J12" s="84">
        <v>2</v>
      </c>
      <c r="K12" s="84">
        <v>2</v>
      </c>
      <c r="L12" s="84">
        <v>2</v>
      </c>
      <c r="M12" s="84">
        <v>2</v>
      </c>
      <c r="N12" s="629">
        <v>2</v>
      </c>
      <c r="O12" s="629">
        <v>2</v>
      </c>
      <c r="P12" s="629">
        <v>0</v>
      </c>
      <c r="Q12" s="629">
        <v>0</v>
      </c>
      <c r="R12" s="137"/>
      <c r="S12" s="138"/>
      <c r="T12" s="601">
        <v>2</v>
      </c>
      <c r="U12" s="630">
        <v>0</v>
      </c>
      <c r="V12" s="99" t="s">
        <v>226</v>
      </c>
      <c r="W12" s="87">
        <f t="shared" ref="W12" si="7">SUM(E12:U12)</f>
        <v>24</v>
      </c>
      <c r="X12" s="14"/>
      <c r="Y12" s="14"/>
      <c r="Z12" s="604">
        <v>2</v>
      </c>
      <c r="AA12" s="373">
        <v>2</v>
      </c>
      <c r="AB12" s="84">
        <v>2</v>
      </c>
      <c r="AC12" s="84">
        <v>2</v>
      </c>
      <c r="AD12" s="84">
        <v>2</v>
      </c>
      <c r="AE12" s="84">
        <v>0</v>
      </c>
      <c r="AF12" s="84">
        <v>2</v>
      </c>
      <c r="AG12" s="85">
        <v>0</v>
      </c>
      <c r="AH12" s="85">
        <v>2</v>
      </c>
      <c r="AI12" s="85">
        <v>0</v>
      </c>
      <c r="AJ12" s="85">
        <v>2</v>
      </c>
      <c r="AK12" s="85">
        <v>0</v>
      </c>
      <c r="AL12" s="85">
        <v>2</v>
      </c>
      <c r="AM12" s="85">
        <v>0</v>
      </c>
      <c r="AN12" s="85">
        <v>2</v>
      </c>
      <c r="AO12" s="85">
        <v>0</v>
      </c>
      <c r="AP12" s="85">
        <v>2</v>
      </c>
      <c r="AQ12" s="85">
        <v>0</v>
      </c>
      <c r="AR12" s="85">
        <v>1</v>
      </c>
      <c r="AS12" s="85">
        <v>2</v>
      </c>
      <c r="AT12" s="85">
        <v>2</v>
      </c>
      <c r="AU12" s="556">
        <v>2</v>
      </c>
      <c r="AV12" s="604">
        <v>2</v>
      </c>
      <c r="AW12" s="86" t="s">
        <v>226</v>
      </c>
      <c r="AX12" s="185"/>
      <c r="AY12" s="149">
        <f t="shared" si="6"/>
        <v>31</v>
      </c>
      <c r="AZ12" s="624"/>
      <c r="BA12" s="624"/>
      <c r="BB12" s="624"/>
      <c r="BC12" s="624"/>
      <c r="BD12" s="624"/>
      <c r="BE12" s="624"/>
      <c r="BF12" s="624"/>
      <c r="BG12" s="624"/>
      <c r="BH12" s="612"/>
    </row>
    <row r="13" spans="1:60" ht="12.75" customHeight="1">
      <c r="A13" s="529"/>
      <c r="B13" s="766"/>
      <c r="C13" s="768"/>
      <c r="D13" s="13" t="s">
        <v>68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137"/>
      <c r="S13" s="138"/>
      <c r="T13" s="598">
        <v>0</v>
      </c>
      <c r="U13" s="598">
        <v>0</v>
      </c>
      <c r="V13" s="86"/>
      <c r="W13" s="90">
        <f>SUM(E13:U13)</f>
        <v>0</v>
      </c>
      <c r="X13" s="14"/>
      <c r="Y13" s="14"/>
      <c r="Z13" s="635">
        <v>0</v>
      </c>
      <c r="AA13" s="566">
        <v>0</v>
      </c>
      <c r="AB13" s="47">
        <v>0</v>
      </c>
      <c r="AC13" s="47">
        <v>0</v>
      </c>
      <c r="AD13" s="47">
        <v>0</v>
      </c>
      <c r="AE13" s="47">
        <v>0</v>
      </c>
      <c r="AF13" s="47">
        <v>0</v>
      </c>
      <c r="AG13" s="47">
        <v>0</v>
      </c>
      <c r="AH13" s="47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0</v>
      </c>
      <c r="AO13" s="47">
        <v>0</v>
      </c>
      <c r="AP13" s="47">
        <v>0</v>
      </c>
      <c r="AQ13" s="47">
        <v>0</v>
      </c>
      <c r="AR13" s="48">
        <v>1</v>
      </c>
      <c r="AS13" s="48">
        <v>0</v>
      </c>
      <c r="AT13" s="48">
        <v>0</v>
      </c>
      <c r="AU13" s="566">
        <v>0</v>
      </c>
      <c r="AV13" s="635">
        <v>0</v>
      </c>
      <c r="AW13" s="86"/>
      <c r="AX13" s="185"/>
      <c r="AY13" s="90">
        <f>SUM(Z13:AV13,AW13:AX13)</f>
        <v>1</v>
      </c>
      <c r="AZ13" s="624"/>
      <c r="BA13" s="624"/>
      <c r="BB13" s="624"/>
      <c r="BC13" s="624"/>
      <c r="BD13" s="624"/>
      <c r="BE13" s="624"/>
      <c r="BF13" s="624"/>
      <c r="BG13" s="624"/>
      <c r="BH13" s="613">
        <f>SUM(W13,AY13)</f>
        <v>1</v>
      </c>
    </row>
    <row r="14" spans="1:60">
      <c r="A14" s="529"/>
      <c r="B14" s="765" t="s">
        <v>6</v>
      </c>
      <c r="C14" s="767" t="s">
        <v>7</v>
      </c>
      <c r="D14" s="10" t="s">
        <v>67</v>
      </c>
      <c r="E14" s="84">
        <v>2</v>
      </c>
      <c r="F14" s="84">
        <v>2</v>
      </c>
      <c r="G14" s="84">
        <v>2</v>
      </c>
      <c r="H14" s="84">
        <v>2</v>
      </c>
      <c r="I14" s="84">
        <v>2</v>
      </c>
      <c r="J14" s="84">
        <v>2</v>
      </c>
      <c r="K14" s="84">
        <v>2</v>
      </c>
      <c r="L14" s="84">
        <v>2</v>
      </c>
      <c r="M14" s="84">
        <v>2</v>
      </c>
      <c r="N14" s="84">
        <v>2</v>
      </c>
      <c r="O14" s="84">
        <v>2</v>
      </c>
      <c r="P14" s="84">
        <v>2</v>
      </c>
      <c r="Q14" s="84">
        <v>2</v>
      </c>
      <c r="R14" s="137"/>
      <c r="S14" s="138"/>
      <c r="T14" s="577">
        <v>2</v>
      </c>
      <c r="U14" s="578">
        <v>0</v>
      </c>
      <c r="V14" s="86" t="s">
        <v>225</v>
      </c>
      <c r="W14" s="87">
        <f>SUM(E14:U14)</f>
        <v>28</v>
      </c>
      <c r="X14" s="14"/>
      <c r="Y14" s="14"/>
      <c r="Z14" s="604">
        <v>2</v>
      </c>
      <c r="AA14" s="373">
        <v>0</v>
      </c>
      <c r="AB14" s="84">
        <v>2</v>
      </c>
      <c r="AC14" s="84">
        <v>0</v>
      </c>
      <c r="AD14" s="84">
        <v>2</v>
      </c>
      <c r="AE14" s="84">
        <v>0</v>
      </c>
      <c r="AF14" s="84">
        <v>2</v>
      </c>
      <c r="AG14" s="84">
        <v>0</v>
      </c>
      <c r="AH14" s="85">
        <v>2</v>
      </c>
      <c r="AI14" s="85">
        <v>0</v>
      </c>
      <c r="AJ14" s="85">
        <v>2</v>
      </c>
      <c r="AK14" s="85">
        <v>0</v>
      </c>
      <c r="AL14" s="85">
        <v>2</v>
      </c>
      <c r="AM14" s="85">
        <v>0</v>
      </c>
      <c r="AN14" s="85">
        <v>2</v>
      </c>
      <c r="AO14" s="85">
        <v>0</v>
      </c>
      <c r="AP14" s="85">
        <v>2</v>
      </c>
      <c r="AQ14" s="85">
        <v>0</v>
      </c>
      <c r="AR14" s="85">
        <v>2</v>
      </c>
      <c r="AS14" s="85">
        <v>0</v>
      </c>
      <c r="AT14" s="85">
        <v>2</v>
      </c>
      <c r="AU14" s="556">
        <v>2</v>
      </c>
      <c r="AV14" s="604">
        <v>2</v>
      </c>
      <c r="AW14" s="86" t="s">
        <v>36</v>
      </c>
      <c r="AX14" s="185"/>
      <c r="AY14" s="149">
        <f>SUM(Z14:AV14,AW14:AX14)</f>
        <v>26</v>
      </c>
      <c r="AZ14" s="624"/>
      <c r="BA14" s="624"/>
      <c r="BB14" s="624"/>
      <c r="BC14" s="624"/>
      <c r="BD14" s="624"/>
      <c r="BE14" s="624"/>
      <c r="BF14" s="624"/>
      <c r="BG14" s="624"/>
      <c r="BH14" s="612">
        <f>SUM(W14,AY14)</f>
        <v>54</v>
      </c>
    </row>
    <row r="15" spans="1:60" ht="13.5" thickBot="1">
      <c r="A15" s="529"/>
      <c r="B15" s="772"/>
      <c r="C15" s="769"/>
      <c r="D15" s="92" t="s">
        <v>68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93">
        <v>0</v>
      </c>
      <c r="K15" s="93">
        <v>0</v>
      </c>
      <c r="L15" s="93">
        <v>0</v>
      </c>
      <c r="M15" s="93">
        <v>0</v>
      </c>
      <c r="N15" s="93">
        <v>0</v>
      </c>
      <c r="O15" s="93">
        <v>0</v>
      </c>
      <c r="P15" s="93">
        <v>0</v>
      </c>
      <c r="Q15" s="93">
        <v>0</v>
      </c>
      <c r="R15" s="146"/>
      <c r="S15" s="147"/>
      <c r="T15" s="599">
        <v>0</v>
      </c>
      <c r="U15" s="599">
        <v>0</v>
      </c>
      <c r="V15" s="97"/>
      <c r="W15" s="95">
        <f>SUM(E15:U15)</f>
        <v>0</v>
      </c>
      <c r="X15" s="148"/>
      <c r="Y15" s="148"/>
      <c r="Z15" s="643">
        <v>0</v>
      </c>
      <c r="AA15" s="644">
        <v>0</v>
      </c>
      <c r="AB15" s="93">
        <v>0</v>
      </c>
      <c r="AC15" s="93">
        <v>0</v>
      </c>
      <c r="AD15" s="93">
        <v>0</v>
      </c>
      <c r="AE15" s="93">
        <v>0</v>
      </c>
      <c r="AF15" s="93">
        <v>0</v>
      </c>
      <c r="AG15" s="93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4">
        <v>0</v>
      </c>
      <c r="AN15" s="94">
        <v>0</v>
      </c>
      <c r="AO15" s="94">
        <v>0</v>
      </c>
      <c r="AP15" s="94">
        <v>0</v>
      </c>
      <c r="AQ15" s="94">
        <v>0</v>
      </c>
      <c r="AR15" s="94">
        <v>0</v>
      </c>
      <c r="AS15" s="94">
        <v>0</v>
      </c>
      <c r="AT15" s="94">
        <v>0</v>
      </c>
      <c r="AU15" s="645">
        <v>0</v>
      </c>
      <c r="AV15" s="646">
        <v>0</v>
      </c>
      <c r="AW15" s="86"/>
      <c r="AX15" s="185"/>
      <c r="AY15" s="95">
        <f>SUM(Z15:AV15,AW15:AX15)</f>
        <v>0</v>
      </c>
      <c r="AZ15" s="624"/>
      <c r="BA15" s="624"/>
      <c r="BB15" s="624"/>
      <c r="BC15" s="624"/>
      <c r="BD15" s="624"/>
      <c r="BE15" s="624"/>
      <c r="BF15" s="624"/>
      <c r="BG15" s="624"/>
      <c r="BH15" s="614">
        <f>SUM(W15,AY15)</f>
        <v>0</v>
      </c>
    </row>
    <row r="16" spans="1:60" ht="12.75" customHeight="1">
      <c r="A16" s="529"/>
      <c r="B16" s="524" t="s">
        <v>162</v>
      </c>
      <c r="C16" s="526" t="s">
        <v>163</v>
      </c>
      <c r="D16" s="390" t="s">
        <v>67</v>
      </c>
      <c r="E16" s="103">
        <f>SUM(E18,E20,E22,E24,E26,E28)</f>
        <v>16</v>
      </c>
      <c r="F16" s="103">
        <f t="shared" ref="F16:U16" si="8">SUM(F18,F20,F22,F24,F26,F28)</f>
        <v>18</v>
      </c>
      <c r="G16" s="103">
        <f t="shared" si="8"/>
        <v>14</v>
      </c>
      <c r="H16" s="103">
        <f t="shared" si="8"/>
        <v>16</v>
      </c>
      <c r="I16" s="103">
        <f t="shared" si="8"/>
        <v>14</v>
      </c>
      <c r="J16" s="103">
        <f t="shared" si="8"/>
        <v>16</v>
      </c>
      <c r="K16" s="103">
        <f t="shared" si="8"/>
        <v>18</v>
      </c>
      <c r="L16" s="103">
        <f t="shared" si="8"/>
        <v>16</v>
      </c>
      <c r="M16" s="103">
        <f t="shared" si="8"/>
        <v>18</v>
      </c>
      <c r="N16" s="103">
        <f t="shared" si="8"/>
        <v>16</v>
      </c>
      <c r="O16" s="103">
        <f t="shared" si="8"/>
        <v>18</v>
      </c>
      <c r="P16" s="103">
        <f t="shared" si="8"/>
        <v>20</v>
      </c>
      <c r="Q16" s="103">
        <f t="shared" si="8"/>
        <v>20</v>
      </c>
      <c r="R16" s="103">
        <f t="shared" si="8"/>
        <v>0</v>
      </c>
      <c r="S16" s="103">
        <f t="shared" si="8"/>
        <v>0</v>
      </c>
      <c r="T16" s="103">
        <f t="shared" si="8"/>
        <v>20</v>
      </c>
      <c r="U16" s="103">
        <f t="shared" si="8"/>
        <v>0</v>
      </c>
      <c r="V16" s="575"/>
      <c r="W16" s="103">
        <f>SUM(W18,W20,W22,W24,W26,W28)</f>
        <v>240</v>
      </c>
      <c r="X16" s="103"/>
      <c r="Y16" s="103"/>
      <c r="Z16" s="103">
        <f>SUM(Z18,Z20,Z22,Z24,Z26,Z28,Z30,Z32,Z34)</f>
        <v>10</v>
      </c>
      <c r="AA16" s="103">
        <f t="shared" ref="AA16:AV16" si="9">SUM(AA18,AA20,AA22,AA24,AA26,AA28,AA30,AA32,AA34)</f>
        <v>10</v>
      </c>
      <c r="AB16" s="103">
        <f t="shared" si="9"/>
        <v>12</v>
      </c>
      <c r="AC16" s="103">
        <f t="shared" si="9"/>
        <v>12</v>
      </c>
      <c r="AD16" s="103">
        <f t="shared" si="9"/>
        <v>12</v>
      </c>
      <c r="AE16" s="103">
        <f t="shared" si="9"/>
        <v>10</v>
      </c>
      <c r="AF16" s="103">
        <f t="shared" si="9"/>
        <v>10</v>
      </c>
      <c r="AG16" s="103">
        <f t="shared" si="9"/>
        <v>12</v>
      </c>
      <c r="AH16" s="103">
        <f t="shared" si="9"/>
        <v>12</v>
      </c>
      <c r="AI16" s="103">
        <f t="shared" si="9"/>
        <v>10</v>
      </c>
      <c r="AJ16" s="103">
        <f t="shared" si="9"/>
        <v>12</v>
      </c>
      <c r="AK16" s="103">
        <f t="shared" si="9"/>
        <v>10</v>
      </c>
      <c r="AL16" s="103">
        <f t="shared" si="9"/>
        <v>8</v>
      </c>
      <c r="AM16" s="103">
        <f t="shared" si="9"/>
        <v>10</v>
      </c>
      <c r="AN16" s="103">
        <f t="shared" si="9"/>
        <v>10</v>
      </c>
      <c r="AO16" s="103">
        <f t="shared" si="9"/>
        <v>10</v>
      </c>
      <c r="AP16" s="103">
        <f t="shared" si="9"/>
        <v>8</v>
      </c>
      <c r="AQ16" s="103">
        <f t="shared" si="9"/>
        <v>8</v>
      </c>
      <c r="AR16" s="103">
        <f t="shared" si="9"/>
        <v>8</v>
      </c>
      <c r="AS16" s="103">
        <f t="shared" si="9"/>
        <v>8</v>
      </c>
      <c r="AT16" s="103">
        <f t="shared" si="9"/>
        <v>8</v>
      </c>
      <c r="AU16" s="103">
        <f t="shared" si="9"/>
        <v>6</v>
      </c>
      <c r="AV16" s="103">
        <f t="shared" si="9"/>
        <v>6</v>
      </c>
      <c r="AW16" s="103"/>
      <c r="AX16" s="185"/>
      <c r="AY16" s="149">
        <f>SUM(AY18,AY20,AY22,AY24,AY26,AY28,AY30,AY32,AY34)</f>
        <v>222</v>
      </c>
      <c r="AZ16" s="624"/>
      <c r="BA16" s="624"/>
      <c r="BB16" s="624"/>
      <c r="BC16" s="624"/>
      <c r="BD16" s="624"/>
      <c r="BE16" s="624"/>
      <c r="BF16" s="624"/>
      <c r="BG16" s="624"/>
      <c r="BH16" s="612">
        <f>SUM(BH18,BH20,BH22,BH24,BH26,BH28)</f>
        <v>346</v>
      </c>
    </row>
    <row r="17" spans="1:60" ht="13.5" thickBot="1">
      <c r="A17" s="529"/>
      <c r="B17" s="525"/>
      <c r="C17" s="527"/>
      <c r="D17" s="391" t="s">
        <v>68</v>
      </c>
      <c r="E17" s="364">
        <f>SUM(E19,E21,E23,E25,E27,E29)</f>
        <v>0</v>
      </c>
      <c r="F17" s="364">
        <f t="shared" ref="F17:U17" si="10">SUM(F19,F21,F23,F25,F27,F29)</f>
        <v>0</v>
      </c>
      <c r="G17" s="364">
        <f t="shared" si="10"/>
        <v>0</v>
      </c>
      <c r="H17" s="364">
        <f t="shared" si="10"/>
        <v>0</v>
      </c>
      <c r="I17" s="364">
        <f t="shared" si="10"/>
        <v>0</v>
      </c>
      <c r="J17" s="364">
        <f t="shared" si="10"/>
        <v>2</v>
      </c>
      <c r="K17" s="364">
        <f t="shared" si="10"/>
        <v>0</v>
      </c>
      <c r="L17" s="364">
        <f t="shared" si="10"/>
        <v>0</v>
      </c>
      <c r="M17" s="364">
        <f t="shared" si="10"/>
        <v>0</v>
      </c>
      <c r="N17" s="364">
        <f t="shared" si="10"/>
        <v>2</v>
      </c>
      <c r="O17" s="364">
        <f t="shared" si="10"/>
        <v>0</v>
      </c>
      <c r="P17" s="364">
        <f t="shared" si="10"/>
        <v>0</v>
      </c>
      <c r="Q17" s="364">
        <f t="shared" si="10"/>
        <v>0</v>
      </c>
      <c r="R17" s="364">
        <f t="shared" si="10"/>
        <v>0</v>
      </c>
      <c r="S17" s="364">
        <f t="shared" si="10"/>
        <v>0</v>
      </c>
      <c r="T17" s="364">
        <f t="shared" si="10"/>
        <v>0</v>
      </c>
      <c r="U17" s="364">
        <f t="shared" si="10"/>
        <v>0</v>
      </c>
      <c r="V17" s="364"/>
      <c r="W17" s="364">
        <f>SUM(W19,W21,W23,W25,W27,W29)</f>
        <v>4</v>
      </c>
      <c r="X17" s="364"/>
      <c r="Y17" s="364"/>
      <c r="Z17" s="364">
        <f>SUM(Z19,Z21,Z23,Z25,Z27,Z29,Z31,Z33,Z35)</f>
        <v>0</v>
      </c>
      <c r="AA17" s="364">
        <f t="shared" ref="AA17:AV17" si="11">SUM(AA19,AA21,AA23,AA25,AA27,AA29,AA31,AA33,AA35)</f>
        <v>0</v>
      </c>
      <c r="AB17" s="364">
        <f t="shared" si="11"/>
        <v>0</v>
      </c>
      <c r="AC17" s="364">
        <f t="shared" si="11"/>
        <v>2</v>
      </c>
      <c r="AD17" s="364">
        <f t="shared" si="11"/>
        <v>0</v>
      </c>
      <c r="AE17" s="364">
        <f t="shared" si="11"/>
        <v>2</v>
      </c>
      <c r="AF17" s="364">
        <f t="shared" si="11"/>
        <v>0</v>
      </c>
      <c r="AG17" s="364">
        <f t="shared" si="11"/>
        <v>0</v>
      </c>
      <c r="AH17" s="364">
        <f t="shared" si="11"/>
        <v>0</v>
      </c>
      <c r="AI17" s="364">
        <f t="shared" si="11"/>
        <v>0</v>
      </c>
      <c r="AJ17" s="364">
        <f t="shared" si="11"/>
        <v>0</v>
      </c>
      <c r="AK17" s="364">
        <f t="shared" si="11"/>
        <v>0</v>
      </c>
      <c r="AL17" s="364">
        <f t="shared" si="11"/>
        <v>0</v>
      </c>
      <c r="AM17" s="364">
        <f t="shared" si="11"/>
        <v>0</v>
      </c>
      <c r="AN17" s="364">
        <f t="shared" si="11"/>
        <v>0</v>
      </c>
      <c r="AO17" s="364">
        <f t="shared" si="11"/>
        <v>2</v>
      </c>
      <c r="AP17" s="364">
        <f t="shared" si="11"/>
        <v>2</v>
      </c>
      <c r="AQ17" s="364">
        <f t="shared" si="11"/>
        <v>0</v>
      </c>
      <c r="AR17" s="364">
        <f t="shared" si="11"/>
        <v>0</v>
      </c>
      <c r="AS17" s="364">
        <f t="shared" si="11"/>
        <v>0</v>
      </c>
      <c r="AT17" s="364">
        <f t="shared" si="11"/>
        <v>0</v>
      </c>
      <c r="AU17" s="364">
        <f t="shared" si="11"/>
        <v>0</v>
      </c>
      <c r="AV17" s="364">
        <f t="shared" si="11"/>
        <v>2</v>
      </c>
      <c r="AW17" s="364"/>
      <c r="AX17" s="185"/>
      <c r="AY17" s="95">
        <f>SUM(AY19,AY21,AY23,AY25,AY27,AY29,AY31,AY33,AY35)</f>
        <v>10</v>
      </c>
      <c r="AZ17" s="624"/>
      <c r="BA17" s="624"/>
      <c r="BB17" s="624"/>
      <c r="BC17" s="624"/>
      <c r="BD17" s="624"/>
      <c r="BE17" s="624"/>
      <c r="BF17" s="624"/>
      <c r="BG17" s="624"/>
      <c r="BH17" s="612">
        <f>SUM(BH19,BH21,BH23,BH25,BH27,BH29)</f>
        <v>8</v>
      </c>
    </row>
    <row r="18" spans="1:60" ht="12.75" customHeight="1">
      <c r="A18" s="529"/>
      <c r="B18" s="770" t="s">
        <v>117</v>
      </c>
      <c r="C18" s="771" t="s">
        <v>179</v>
      </c>
      <c r="D18" s="331" t="s">
        <v>67</v>
      </c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382"/>
      <c r="S18" s="382"/>
      <c r="T18" s="579"/>
      <c r="U18" s="580"/>
      <c r="V18" s="99"/>
      <c r="W18" s="149">
        <f t="shared" ref="W18:W23" si="12">SUM(E18:U18)</f>
        <v>0</v>
      </c>
      <c r="X18" s="384"/>
      <c r="Y18" s="384"/>
      <c r="Z18" s="579"/>
      <c r="AA18" s="580"/>
      <c r="AB18" s="385"/>
      <c r="AC18" s="385"/>
      <c r="AD18" s="385"/>
      <c r="AE18" s="385"/>
      <c r="AF18" s="385"/>
      <c r="AG18" s="385"/>
      <c r="AH18" s="385"/>
      <c r="AI18" s="385"/>
      <c r="AJ18" s="385"/>
      <c r="AK18" s="385"/>
      <c r="AL18" s="385"/>
      <c r="AM18" s="216"/>
      <c r="AN18" s="216"/>
      <c r="AO18" s="216"/>
      <c r="AP18" s="216"/>
      <c r="AQ18" s="216"/>
      <c r="AR18" s="216"/>
      <c r="AS18" s="216"/>
      <c r="AT18" s="217"/>
      <c r="AU18" s="605"/>
      <c r="AV18" s="606"/>
      <c r="AW18" s="86"/>
      <c r="AX18" s="387"/>
      <c r="AY18" s="149">
        <f>SUM(Z18:AV18,AW18:AX18)</f>
        <v>0</v>
      </c>
      <c r="AZ18" s="624"/>
      <c r="BA18" s="624"/>
      <c r="BB18" s="624"/>
      <c r="BC18" s="624"/>
      <c r="BD18" s="624"/>
      <c r="BE18" s="624"/>
      <c r="BF18" s="624"/>
      <c r="BG18" s="624"/>
      <c r="BH18" s="615">
        <f t="shared" ref="BH18:BH23" si="13">SUM(W18,AY18)</f>
        <v>0</v>
      </c>
    </row>
    <row r="19" spans="1:60">
      <c r="A19" s="529"/>
      <c r="B19" s="766"/>
      <c r="C19" s="768"/>
      <c r="D19" s="13" t="s">
        <v>68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382"/>
      <c r="S19" s="382"/>
      <c r="T19" s="598"/>
      <c r="U19" s="578"/>
      <c r="V19" s="86"/>
      <c r="W19" s="90">
        <f t="shared" si="12"/>
        <v>0</v>
      </c>
      <c r="X19" s="14"/>
      <c r="Y19" s="14"/>
      <c r="Z19" s="577"/>
      <c r="AA19" s="578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47"/>
      <c r="AT19" s="48"/>
      <c r="AU19" s="545"/>
      <c r="AV19" s="604"/>
      <c r="AW19" s="86"/>
      <c r="AX19" s="185"/>
      <c r="AY19" s="90">
        <f>SUM(Z19:AV19,AW19:AX19)</f>
        <v>0</v>
      </c>
      <c r="AZ19" s="624"/>
      <c r="BA19" s="624"/>
      <c r="BB19" s="624"/>
      <c r="BC19" s="624"/>
      <c r="BD19" s="624"/>
      <c r="BE19" s="624"/>
      <c r="BF19" s="624"/>
      <c r="BG19" s="624"/>
      <c r="BH19" s="613">
        <f t="shared" si="13"/>
        <v>0</v>
      </c>
    </row>
    <row r="20" spans="1:60" ht="12.75" customHeight="1">
      <c r="A20" s="529"/>
      <c r="B20" s="765" t="s">
        <v>18</v>
      </c>
      <c r="C20" s="767" t="s">
        <v>170</v>
      </c>
      <c r="D20" s="10" t="s">
        <v>67</v>
      </c>
      <c r="E20" s="344">
        <v>2</v>
      </c>
      <c r="F20" s="344">
        <v>2</v>
      </c>
      <c r="G20" s="344">
        <v>2</v>
      </c>
      <c r="H20" s="344">
        <v>2</v>
      </c>
      <c r="I20" s="344">
        <v>2</v>
      </c>
      <c r="J20" s="344">
        <v>2</v>
      </c>
      <c r="K20" s="344">
        <v>2</v>
      </c>
      <c r="L20" s="344">
        <v>2</v>
      </c>
      <c r="M20" s="344">
        <v>2</v>
      </c>
      <c r="N20" s="344">
        <v>2</v>
      </c>
      <c r="O20" s="344">
        <v>2</v>
      </c>
      <c r="P20" s="344">
        <v>2</v>
      </c>
      <c r="Q20" s="629">
        <v>2</v>
      </c>
      <c r="R20" s="382"/>
      <c r="S20" s="382"/>
      <c r="T20" s="607">
        <v>2</v>
      </c>
      <c r="U20" s="641">
        <v>0</v>
      </c>
      <c r="V20" s="86" t="s">
        <v>226</v>
      </c>
      <c r="W20" s="87">
        <f t="shared" si="12"/>
        <v>28</v>
      </c>
      <c r="X20" s="14"/>
      <c r="Y20" s="14"/>
      <c r="Z20" s="604">
        <v>2</v>
      </c>
      <c r="AA20" s="373">
        <v>2</v>
      </c>
      <c r="AB20" s="432">
        <v>2</v>
      </c>
      <c r="AC20" s="432">
        <v>2</v>
      </c>
      <c r="AD20" s="432">
        <v>2</v>
      </c>
      <c r="AE20" s="432">
        <v>2</v>
      </c>
      <c r="AF20" s="432">
        <v>2</v>
      </c>
      <c r="AG20" s="432">
        <v>2</v>
      </c>
      <c r="AH20" s="432">
        <v>2</v>
      </c>
      <c r="AI20" s="432">
        <v>2</v>
      </c>
      <c r="AJ20" s="432">
        <v>2</v>
      </c>
      <c r="AK20" s="432">
        <v>2</v>
      </c>
      <c r="AL20" s="432">
        <v>0</v>
      </c>
      <c r="AM20" s="432">
        <v>2</v>
      </c>
      <c r="AN20" s="432">
        <v>0</v>
      </c>
      <c r="AO20" s="432">
        <v>2</v>
      </c>
      <c r="AP20" s="432">
        <v>0</v>
      </c>
      <c r="AQ20" s="432">
        <v>2</v>
      </c>
      <c r="AR20" s="432">
        <v>0</v>
      </c>
      <c r="AS20" s="344">
        <v>2</v>
      </c>
      <c r="AT20" s="202">
        <v>0</v>
      </c>
      <c r="AU20" s="556">
        <v>2</v>
      </c>
      <c r="AV20" s="607">
        <v>0</v>
      </c>
      <c r="AW20" s="86" t="s">
        <v>36</v>
      </c>
      <c r="AX20" s="431"/>
      <c r="AY20" s="149">
        <f>SUM(Z20:AV20)</f>
        <v>34</v>
      </c>
      <c r="AZ20" s="624"/>
      <c r="BA20" s="624"/>
      <c r="BB20" s="624"/>
      <c r="BC20" s="624"/>
      <c r="BD20" s="624"/>
      <c r="BE20" s="624"/>
      <c r="BF20" s="624"/>
      <c r="BG20" s="624"/>
      <c r="BH20" s="612">
        <f t="shared" si="13"/>
        <v>62</v>
      </c>
    </row>
    <row r="21" spans="1:60">
      <c r="A21" s="529"/>
      <c r="B21" s="766"/>
      <c r="C21" s="768"/>
      <c r="D21" s="13" t="s">
        <v>68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382"/>
      <c r="S21" s="382"/>
      <c r="T21" s="628">
        <v>0</v>
      </c>
      <c r="U21" s="628">
        <v>0</v>
      </c>
      <c r="V21" s="86"/>
      <c r="W21" s="90">
        <f t="shared" si="12"/>
        <v>0</v>
      </c>
      <c r="X21" s="14"/>
      <c r="Y21" s="14"/>
      <c r="Z21" s="635">
        <v>0</v>
      </c>
      <c r="AA21" s="566">
        <v>0</v>
      </c>
      <c r="AB21" s="647">
        <v>0</v>
      </c>
      <c r="AC21" s="647">
        <v>0</v>
      </c>
      <c r="AD21" s="647">
        <v>0</v>
      </c>
      <c r="AE21" s="647">
        <v>0</v>
      </c>
      <c r="AF21" s="647">
        <v>0</v>
      </c>
      <c r="AG21" s="647">
        <v>0</v>
      </c>
      <c r="AH21" s="647">
        <v>0</v>
      </c>
      <c r="AI21" s="647">
        <v>0</v>
      </c>
      <c r="AJ21" s="647">
        <v>0</v>
      </c>
      <c r="AK21" s="647">
        <v>0</v>
      </c>
      <c r="AL21" s="647">
        <v>0</v>
      </c>
      <c r="AM21" s="647">
        <v>0</v>
      </c>
      <c r="AN21" s="647">
        <v>0</v>
      </c>
      <c r="AO21" s="647">
        <v>0</v>
      </c>
      <c r="AP21" s="647">
        <v>0</v>
      </c>
      <c r="AQ21" s="647">
        <v>0</v>
      </c>
      <c r="AR21" s="647">
        <v>0</v>
      </c>
      <c r="AS21" s="633">
        <v>0</v>
      </c>
      <c r="AT21" s="634">
        <v>0</v>
      </c>
      <c r="AU21" s="566">
        <v>0</v>
      </c>
      <c r="AV21" s="635">
        <v>2</v>
      </c>
      <c r="AW21" s="86"/>
      <c r="AX21" s="185"/>
      <c r="AY21" s="244">
        <f>SUM(Z21:AV21)</f>
        <v>2</v>
      </c>
      <c r="AZ21" s="624"/>
      <c r="BA21" s="624"/>
      <c r="BB21" s="624"/>
      <c r="BC21" s="624"/>
      <c r="BD21" s="624"/>
      <c r="BE21" s="624"/>
      <c r="BF21" s="624"/>
      <c r="BG21" s="624"/>
      <c r="BH21" s="613">
        <f t="shared" si="13"/>
        <v>2</v>
      </c>
    </row>
    <row r="22" spans="1:60" ht="12.75" customHeight="1">
      <c r="A22" s="529"/>
      <c r="B22" s="765" t="s">
        <v>19</v>
      </c>
      <c r="C22" s="767" t="s">
        <v>189</v>
      </c>
      <c r="D22" s="10" t="s">
        <v>67</v>
      </c>
      <c r="E22" s="344">
        <v>2</v>
      </c>
      <c r="F22" s="344">
        <v>4</v>
      </c>
      <c r="G22" s="344">
        <v>2</v>
      </c>
      <c r="H22" s="344">
        <v>4</v>
      </c>
      <c r="I22" s="344">
        <v>2</v>
      </c>
      <c r="J22" s="344">
        <v>4</v>
      </c>
      <c r="K22" s="344">
        <v>2</v>
      </c>
      <c r="L22" s="344">
        <v>2</v>
      </c>
      <c r="M22" s="344">
        <v>2</v>
      </c>
      <c r="N22" s="344">
        <v>2</v>
      </c>
      <c r="O22" s="344">
        <v>2</v>
      </c>
      <c r="P22" s="344">
        <v>4</v>
      </c>
      <c r="Q22" s="344">
        <v>2</v>
      </c>
      <c r="R22" s="382"/>
      <c r="S22" s="382"/>
      <c r="T22" s="607">
        <v>2</v>
      </c>
      <c r="U22" s="641">
        <v>0</v>
      </c>
      <c r="V22" s="86" t="s">
        <v>226</v>
      </c>
      <c r="W22" s="87">
        <f t="shared" si="12"/>
        <v>36</v>
      </c>
      <c r="X22" s="14"/>
      <c r="Y22" s="14"/>
      <c r="Z22" s="558">
        <v>2</v>
      </c>
      <c r="AA22" s="556">
        <v>2</v>
      </c>
      <c r="AB22" s="648">
        <v>2</v>
      </c>
      <c r="AC22" s="648">
        <v>2</v>
      </c>
      <c r="AD22" s="648">
        <v>2</v>
      </c>
      <c r="AE22" s="648">
        <v>2</v>
      </c>
      <c r="AF22" s="648">
        <v>0</v>
      </c>
      <c r="AG22" s="648">
        <v>2</v>
      </c>
      <c r="AH22" s="648">
        <v>2</v>
      </c>
      <c r="AI22" s="648">
        <v>0</v>
      </c>
      <c r="AJ22" s="648">
        <v>2</v>
      </c>
      <c r="AK22" s="648">
        <v>2</v>
      </c>
      <c r="AL22" s="648">
        <v>0</v>
      </c>
      <c r="AM22" s="648">
        <v>2</v>
      </c>
      <c r="AN22" s="648">
        <v>2</v>
      </c>
      <c r="AO22" s="648">
        <v>2</v>
      </c>
      <c r="AP22" s="648">
        <v>0</v>
      </c>
      <c r="AQ22" s="648">
        <v>2</v>
      </c>
      <c r="AR22" s="648">
        <v>2</v>
      </c>
      <c r="AS22" s="629">
        <v>2</v>
      </c>
      <c r="AT22" s="649">
        <v>2</v>
      </c>
      <c r="AU22" s="556">
        <v>2</v>
      </c>
      <c r="AV22" s="558">
        <v>2</v>
      </c>
      <c r="AW22" s="86" t="s">
        <v>229</v>
      </c>
      <c r="AX22" s="431"/>
      <c r="AY22" s="149">
        <f>SUM(Z22:AV22)</f>
        <v>38</v>
      </c>
      <c r="AZ22" s="624"/>
      <c r="BA22" s="624"/>
      <c r="BB22" s="624"/>
      <c r="BC22" s="624"/>
      <c r="BD22" s="624"/>
      <c r="BE22" s="624"/>
      <c r="BF22" s="624"/>
      <c r="BG22" s="624"/>
      <c r="BH22" s="612">
        <f t="shared" si="13"/>
        <v>74</v>
      </c>
    </row>
    <row r="23" spans="1:60">
      <c r="A23" s="529"/>
      <c r="B23" s="766"/>
      <c r="C23" s="768"/>
      <c r="D23" s="13" t="s">
        <v>68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382"/>
      <c r="S23" s="382"/>
      <c r="T23" s="628">
        <v>0</v>
      </c>
      <c r="U23" s="628">
        <v>0</v>
      </c>
      <c r="V23" s="86"/>
      <c r="W23" s="90">
        <f t="shared" si="12"/>
        <v>0</v>
      </c>
      <c r="X23" s="14"/>
      <c r="Y23" s="14"/>
      <c r="Z23" s="635">
        <v>0</v>
      </c>
      <c r="AA23" s="566">
        <v>0</v>
      </c>
      <c r="AB23" s="647">
        <v>0</v>
      </c>
      <c r="AC23" s="647">
        <v>0</v>
      </c>
      <c r="AD23" s="647">
        <v>0</v>
      </c>
      <c r="AE23" s="647">
        <v>0</v>
      </c>
      <c r="AF23" s="647">
        <v>0</v>
      </c>
      <c r="AG23" s="647">
        <v>0</v>
      </c>
      <c r="AH23" s="647">
        <v>0</v>
      </c>
      <c r="AI23" s="647">
        <v>0</v>
      </c>
      <c r="AJ23" s="647">
        <v>0</v>
      </c>
      <c r="AK23" s="647">
        <v>0</v>
      </c>
      <c r="AL23" s="647">
        <v>0</v>
      </c>
      <c r="AM23" s="647">
        <v>0</v>
      </c>
      <c r="AN23" s="647">
        <v>0</v>
      </c>
      <c r="AO23" s="647">
        <v>0</v>
      </c>
      <c r="AP23" s="647">
        <v>2</v>
      </c>
      <c r="AQ23" s="647">
        <v>0</v>
      </c>
      <c r="AR23" s="647">
        <v>0</v>
      </c>
      <c r="AS23" s="633">
        <v>0</v>
      </c>
      <c r="AT23" s="634">
        <v>0</v>
      </c>
      <c r="AU23" s="566">
        <v>0</v>
      </c>
      <c r="AV23" s="635">
        <v>0</v>
      </c>
      <c r="AW23" s="86"/>
      <c r="AX23" s="185"/>
      <c r="AY23" s="244">
        <f>SUM(Z23:AV23)</f>
        <v>2</v>
      </c>
      <c r="AZ23" s="624"/>
      <c r="BA23" s="624"/>
      <c r="BB23" s="624"/>
      <c r="BC23" s="624"/>
      <c r="BD23" s="624"/>
      <c r="BE23" s="624"/>
      <c r="BF23" s="624"/>
      <c r="BG23" s="624"/>
      <c r="BH23" s="613">
        <f t="shared" si="13"/>
        <v>2</v>
      </c>
    </row>
    <row r="24" spans="1:60" ht="12.75" customHeight="1">
      <c r="A24" s="529"/>
      <c r="B24" s="765" t="s">
        <v>172</v>
      </c>
      <c r="C24" s="767" t="s">
        <v>180</v>
      </c>
      <c r="D24" s="10" t="s">
        <v>67</v>
      </c>
      <c r="E24" s="344">
        <v>6</v>
      </c>
      <c r="F24" s="344">
        <v>6</v>
      </c>
      <c r="G24" s="344">
        <v>6</v>
      </c>
      <c r="H24" s="344">
        <v>6</v>
      </c>
      <c r="I24" s="344">
        <v>6</v>
      </c>
      <c r="J24" s="344">
        <v>6</v>
      </c>
      <c r="K24" s="344">
        <v>8</v>
      </c>
      <c r="L24" s="344">
        <v>8</v>
      </c>
      <c r="M24" s="344">
        <v>8</v>
      </c>
      <c r="N24" s="344">
        <v>8</v>
      </c>
      <c r="O24" s="344">
        <v>8</v>
      </c>
      <c r="P24" s="344">
        <v>8</v>
      </c>
      <c r="Q24" s="344">
        <v>8</v>
      </c>
      <c r="R24" s="382"/>
      <c r="S24" s="382"/>
      <c r="T24" s="607">
        <v>8</v>
      </c>
      <c r="U24" s="641">
        <v>0</v>
      </c>
      <c r="V24" s="86" t="s">
        <v>229</v>
      </c>
      <c r="W24" s="87">
        <f t="shared" ref="W24:W29" si="14">SUM(E24:U24)</f>
        <v>100</v>
      </c>
      <c r="X24" s="14"/>
      <c r="Y24" s="14"/>
      <c r="Z24" s="581"/>
      <c r="AA24" s="582"/>
      <c r="AB24" s="437"/>
      <c r="AC24" s="437"/>
      <c r="AD24" s="437"/>
      <c r="AE24" s="437"/>
      <c r="AF24" s="437"/>
      <c r="AG24" s="437"/>
      <c r="AH24" s="437"/>
      <c r="AI24" s="437"/>
      <c r="AJ24" s="437"/>
      <c r="AK24" s="437"/>
      <c r="AL24" s="437"/>
      <c r="AM24" s="437"/>
      <c r="AN24" s="437"/>
      <c r="AO24" s="437"/>
      <c r="AP24" s="437"/>
      <c r="AQ24" s="437"/>
      <c r="AR24" s="437"/>
      <c r="AS24" s="438"/>
      <c r="AT24" s="439"/>
      <c r="AU24" s="545"/>
      <c r="AV24" s="607"/>
      <c r="AW24" s="86"/>
      <c r="AX24" s="431"/>
      <c r="AY24" s="149">
        <f t="shared" ref="AY24:AY25" si="15">SUM(AB24:AR24)</f>
        <v>0</v>
      </c>
      <c r="AZ24" s="624"/>
      <c r="BA24" s="624"/>
      <c r="BB24" s="624"/>
      <c r="BC24" s="624"/>
      <c r="BD24" s="624"/>
      <c r="BE24" s="624"/>
      <c r="BF24" s="624"/>
      <c r="BG24" s="624"/>
      <c r="BH24" s="612">
        <f>W24</f>
        <v>100</v>
      </c>
    </row>
    <row r="25" spans="1:60">
      <c r="A25" s="529"/>
      <c r="B25" s="766"/>
      <c r="C25" s="768"/>
      <c r="D25" s="13" t="s">
        <v>68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2</v>
      </c>
      <c r="O25" s="47">
        <v>0</v>
      </c>
      <c r="P25" s="47">
        <v>0</v>
      </c>
      <c r="Q25" s="47">
        <v>0</v>
      </c>
      <c r="R25" s="382"/>
      <c r="S25" s="382"/>
      <c r="T25" s="628">
        <v>0</v>
      </c>
      <c r="U25" s="628">
        <v>0</v>
      </c>
      <c r="V25" s="86"/>
      <c r="W25" s="90">
        <f t="shared" si="14"/>
        <v>2</v>
      </c>
      <c r="X25" s="14"/>
      <c r="Y25" s="14"/>
      <c r="Z25" s="577"/>
      <c r="AA25" s="578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47"/>
      <c r="AT25" s="48"/>
      <c r="AU25" s="545"/>
      <c r="AV25" s="604"/>
      <c r="AW25" s="86"/>
      <c r="AX25" s="185"/>
      <c r="AY25" s="244">
        <f t="shared" si="15"/>
        <v>0</v>
      </c>
      <c r="AZ25" s="624"/>
      <c r="BA25" s="624"/>
      <c r="BB25" s="624"/>
      <c r="BC25" s="624"/>
      <c r="BD25" s="624"/>
      <c r="BE25" s="624"/>
      <c r="BF25" s="624"/>
      <c r="BG25" s="624"/>
      <c r="BH25" s="613">
        <f>W25</f>
        <v>2</v>
      </c>
    </row>
    <row r="26" spans="1:60" ht="12.75" customHeight="1">
      <c r="A26" s="529"/>
      <c r="B26" s="765" t="s">
        <v>20</v>
      </c>
      <c r="C26" s="767" t="s">
        <v>21</v>
      </c>
      <c r="D26" s="10" t="s">
        <v>67</v>
      </c>
      <c r="E26" s="344">
        <v>4</v>
      </c>
      <c r="F26" s="344">
        <v>2</v>
      </c>
      <c r="G26" s="344">
        <v>2</v>
      </c>
      <c r="H26" s="344">
        <v>2</v>
      </c>
      <c r="I26" s="344">
        <v>2</v>
      </c>
      <c r="J26" s="344">
        <v>2</v>
      </c>
      <c r="K26" s="344">
        <v>2</v>
      </c>
      <c r="L26" s="344">
        <v>2</v>
      </c>
      <c r="M26" s="344">
        <v>2</v>
      </c>
      <c r="N26" s="344">
        <v>2</v>
      </c>
      <c r="O26" s="344">
        <v>2</v>
      </c>
      <c r="P26" s="344">
        <v>2</v>
      </c>
      <c r="Q26" s="344">
        <v>4</v>
      </c>
      <c r="R26" s="382"/>
      <c r="S26" s="382"/>
      <c r="T26" s="607">
        <v>4</v>
      </c>
      <c r="U26" s="641">
        <v>0</v>
      </c>
      <c r="V26" s="86" t="s">
        <v>226</v>
      </c>
      <c r="W26" s="353">
        <f t="shared" si="14"/>
        <v>34</v>
      </c>
      <c r="X26" s="14"/>
      <c r="Y26" s="14"/>
      <c r="Z26" s="607">
        <v>2</v>
      </c>
      <c r="AA26" s="641">
        <v>2</v>
      </c>
      <c r="AB26" s="184">
        <v>2</v>
      </c>
      <c r="AC26" s="184">
        <v>2</v>
      </c>
      <c r="AD26" s="184">
        <v>2</v>
      </c>
      <c r="AE26" s="184">
        <v>2</v>
      </c>
      <c r="AF26" s="184">
        <v>2</v>
      </c>
      <c r="AG26" s="184">
        <v>2</v>
      </c>
      <c r="AH26" s="184">
        <v>2</v>
      </c>
      <c r="AI26" s="184">
        <v>2</v>
      </c>
      <c r="AJ26" s="184">
        <v>2</v>
      </c>
      <c r="AK26" s="184">
        <v>0</v>
      </c>
      <c r="AL26" s="184">
        <v>2</v>
      </c>
      <c r="AM26" s="184">
        <v>0</v>
      </c>
      <c r="AN26" s="184">
        <v>2</v>
      </c>
      <c r="AO26" s="184">
        <v>0</v>
      </c>
      <c r="AP26" s="184">
        <v>2</v>
      </c>
      <c r="AQ26" s="184">
        <v>0</v>
      </c>
      <c r="AR26" s="184">
        <v>2</v>
      </c>
      <c r="AS26" s="435">
        <v>0</v>
      </c>
      <c r="AT26" s="649">
        <v>2</v>
      </c>
      <c r="AU26" s="556">
        <v>0</v>
      </c>
      <c r="AV26" s="607">
        <v>2</v>
      </c>
      <c r="AW26" s="86" t="s">
        <v>36</v>
      </c>
      <c r="AX26" s="431"/>
      <c r="AY26" s="436">
        <f>SUM(Z26:AV26)</f>
        <v>34</v>
      </c>
      <c r="AZ26" s="624"/>
      <c r="BA26" s="624"/>
      <c r="BB26" s="624"/>
      <c r="BC26" s="624"/>
      <c r="BD26" s="624"/>
      <c r="BE26" s="624"/>
      <c r="BF26" s="624"/>
      <c r="BG26" s="624"/>
      <c r="BH26" s="616">
        <f>SUM(W26,AY26)</f>
        <v>68</v>
      </c>
    </row>
    <row r="27" spans="1:60">
      <c r="A27" s="529"/>
      <c r="B27" s="766"/>
      <c r="C27" s="768"/>
      <c r="D27" s="13" t="s">
        <v>68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2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382"/>
      <c r="S27" s="382"/>
      <c r="T27" s="628">
        <v>0</v>
      </c>
      <c r="U27" s="628">
        <v>0</v>
      </c>
      <c r="V27" s="86"/>
      <c r="W27" s="90">
        <f t="shared" si="14"/>
        <v>2</v>
      </c>
      <c r="X27" s="14"/>
      <c r="Y27" s="14"/>
      <c r="Z27" s="635">
        <v>0</v>
      </c>
      <c r="AA27" s="566">
        <v>0</v>
      </c>
      <c r="AB27" s="647">
        <v>0</v>
      </c>
      <c r="AC27" s="647">
        <v>0</v>
      </c>
      <c r="AD27" s="647">
        <v>0</v>
      </c>
      <c r="AE27" s="647">
        <v>0</v>
      </c>
      <c r="AF27" s="647">
        <v>0</v>
      </c>
      <c r="AG27" s="647">
        <v>0</v>
      </c>
      <c r="AH27" s="647">
        <v>0</v>
      </c>
      <c r="AI27" s="647">
        <v>0</v>
      </c>
      <c r="AJ27" s="647">
        <v>0</v>
      </c>
      <c r="AK27" s="647">
        <v>0</v>
      </c>
      <c r="AL27" s="647">
        <v>0</v>
      </c>
      <c r="AM27" s="647">
        <v>0</v>
      </c>
      <c r="AN27" s="647">
        <v>0</v>
      </c>
      <c r="AO27" s="647">
        <v>0</v>
      </c>
      <c r="AP27" s="647">
        <v>0</v>
      </c>
      <c r="AQ27" s="647">
        <v>0</v>
      </c>
      <c r="AR27" s="647">
        <v>0</v>
      </c>
      <c r="AS27" s="633">
        <v>0</v>
      </c>
      <c r="AT27" s="634">
        <v>0</v>
      </c>
      <c r="AU27" s="566">
        <v>0</v>
      </c>
      <c r="AV27" s="635">
        <v>0</v>
      </c>
      <c r="AW27" s="86"/>
      <c r="AX27" s="185"/>
      <c r="AY27" s="244">
        <f>SUM(Z27:AV27)</f>
        <v>0</v>
      </c>
      <c r="AZ27" s="624"/>
      <c r="BA27" s="624"/>
      <c r="BB27" s="624"/>
      <c r="BC27" s="624"/>
      <c r="BD27" s="624"/>
      <c r="BE27" s="624"/>
      <c r="BF27" s="624"/>
      <c r="BG27" s="624"/>
      <c r="BH27" s="613">
        <f>SUM(W27,AY27)</f>
        <v>2</v>
      </c>
    </row>
    <row r="28" spans="1:60" ht="14.25" customHeight="1">
      <c r="A28" s="529"/>
      <c r="B28" s="765" t="s">
        <v>190</v>
      </c>
      <c r="C28" s="767" t="s">
        <v>191</v>
      </c>
      <c r="D28" s="10" t="s">
        <v>67</v>
      </c>
      <c r="E28" s="84">
        <v>2</v>
      </c>
      <c r="F28" s="84">
        <v>4</v>
      </c>
      <c r="G28" s="84">
        <v>2</v>
      </c>
      <c r="H28" s="84">
        <v>2</v>
      </c>
      <c r="I28" s="84">
        <v>2</v>
      </c>
      <c r="J28" s="84">
        <v>2</v>
      </c>
      <c r="K28" s="84">
        <v>4</v>
      </c>
      <c r="L28" s="84">
        <v>2</v>
      </c>
      <c r="M28" s="84">
        <v>4</v>
      </c>
      <c r="N28" s="84">
        <v>2</v>
      </c>
      <c r="O28" s="84">
        <v>4</v>
      </c>
      <c r="P28" s="84">
        <v>4</v>
      </c>
      <c r="Q28" s="84">
        <v>4</v>
      </c>
      <c r="R28" s="382"/>
      <c r="S28" s="382"/>
      <c r="T28" s="604">
        <v>4</v>
      </c>
      <c r="U28" s="373">
        <v>0</v>
      </c>
      <c r="V28" s="86" t="s">
        <v>36</v>
      </c>
      <c r="W28" s="87">
        <f t="shared" si="14"/>
        <v>42</v>
      </c>
      <c r="X28" s="14"/>
      <c r="Y28" s="14"/>
      <c r="Z28" s="577"/>
      <c r="AA28" s="578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84"/>
      <c r="AT28" s="85"/>
      <c r="AU28" s="545"/>
      <c r="AV28" s="604"/>
      <c r="AW28" s="86"/>
      <c r="AX28" s="185"/>
      <c r="AY28" s="149">
        <f>SUM(Z28:AV28,AW28:AX28)</f>
        <v>0</v>
      </c>
      <c r="AZ28" s="624"/>
      <c r="BA28" s="624"/>
      <c r="BB28" s="624"/>
      <c r="BC28" s="624"/>
      <c r="BD28" s="624"/>
      <c r="BE28" s="624"/>
      <c r="BF28" s="624"/>
      <c r="BG28" s="624"/>
      <c r="BH28" s="612">
        <f>SUM(W28,AY28)</f>
        <v>42</v>
      </c>
    </row>
    <row r="29" spans="1:60" ht="14.25" customHeight="1" thickBot="1">
      <c r="A29" s="529"/>
      <c r="B29" s="772"/>
      <c r="C29" s="769"/>
      <c r="D29" s="92" t="s">
        <v>68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382"/>
      <c r="S29" s="382"/>
      <c r="T29" s="626">
        <v>0</v>
      </c>
      <c r="U29" s="626">
        <v>0</v>
      </c>
      <c r="V29" s="86"/>
      <c r="W29" s="333">
        <f t="shared" si="14"/>
        <v>0</v>
      </c>
      <c r="X29" s="393"/>
      <c r="Y29" s="393"/>
      <c r="Z29" s="583"/>
      <c r="AA29" s="584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7"/>
      <c r="AU29" s="608"/>
      <c r="AV29" s="609"/>
      <c r="AW29" s="86"/>
      <c r="AX29" s="243"/>
      <c r="AY29" s="90">
        <f>SUM(Z29:AV29,AW29:AX29)</f>
        <v>0</v>
      </c>
      <c r="AZ29" s="624"/>
      <c r="BA29" s="624"/>
      <c r="BB29" s="624"/>
      <c r="BC29" s="624"/>
      <c r="BD29" s="624"/>
      <c r="BE29" s="624"/>
      <c r="BF29" s="624"/>
      <c r="BG29" s="624"/>
      <c r="BH29" s="617">
        <f>SUM(W29,AY29)</f>
        <v>0</v>
      </c>
    </row>
    <row r="30" spans="1:60" ht="14.25" customHeight="1">
      <c r="A30" s="529"/>
      <c r="B30" s="770" t="s">
        <v>208</v>
      </c>
      <c r="C30" s="771" t="s">
        <v>209</v>
      </c>
      <c r="D30" s="10" t="s">
        <v>67</v>
      </c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382"/>
      <c r="S30" s="382"/>
      <c r="T30" s="577"/>
      <c r="U30" s="578"/>
      <c r="V30" s="86"/>
      <c r="W30" s="87">
        <f t="shared" ref="W30:W35" si="16">SUM(E30:U30)</f>
        <v>0</v>
      </c>
      <c r="X30" s="14"/>
      <c r="Y30" s="14"/>
      <c r="Z30" s="604">
        <v>0</v>
      </c>
      <c r="AA30" s="373">
        <v>0</v>
      </c>
      <c r="AB30" s="184">
        <v>2</v>
      </c>
      <c r="AC30" s="184">
        <v>2</v>
      </c>
      <c r="AD30" s="184">
        <v>2</v>
      </c>
      <c r="AE30" s="184">
        <v>2</v>
      </c>
      <c r="AF30" s="184">
        <v>2</v>
      </c>
      <c r="AG30" s="184">
        <v>2</v>
      </c>
      <c r="AH30" s="184">
        <v>2</v>
      </c>
      <c r="AI30" s="184">
        <v>2</v>
      </c>
      <c r="AJ30" s="184">
        <v>2</v>
      </c>
      <c r="AK30" s="184">
        <v>2</v>
      </c>
      <c r="AL30" s="184">
        <v>2</v>
      </c>
      <c r="AM30" s="184">
        <v>2</v>
      </c>
      <c r="AN30" s="184">
        <v>2</v>
      </c>
      <c r="AO30" s="184">
        <v>2</v>
      </c>
      <c r="AP30" s="184">
        <v>2</v>
      </c>
      <c r="AQ30" s="184">
        <v>2</v>
      </c>
      <c r="AR30" s="184">
        <v>2</v>
      </c>
      <c r="AS30" s="84">
        <v>2</v>
      </c>
      <c r="AT30" s="85">
        <v>2</v>
      </c>
      <c r="AU30" s="556">
        <v>0</v>
      </c>
      <c r="AV30" s="558">
        <v>0</v>
      </c>
      <c r="AW30" s="86" t="s">
        <v>36</v>
      </c>
      <c r="AX30" s="185"/>
      <c r="AY30" s="149">
        <f>SUM(Z30:AV30,AW30:AX30)</f>
        <v>38</v>
      </c>
      <c r="AZ30" s="624"/>
      <c r="BA30" s="624"/>
      <c r="BB30" s="624"/>
      <c r="BC30" s="624"/>
      <c r="BD30" s="624"/>
      <c r="BE30" s="624"/>
      <c r="BF30" s="624"/>
      <c r="BG30" s="624"/>
      <c r="BH30" s="612">
        <f t="shared" ref="BH30:BH35" si="17">SUM(W30,AY30)</f>
        <v>38</v>
      </c>
    </row>
    <row r="31" spans="1:60" ht="14.25" customHeight="1" thickBot="1">
      <c r="A31" s="529"/>
      <c r="B31" s="772"/>
      <c r="C31" s="769"/>
      <c r="D31" s="92" t="s">
        <v>68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382"/>
      <c r="S31" s="382"/>
      <c r="T31" s="600"/>
      <c r="U31" s="584"/>
      <c r="V31" s="86"/>
      <c r="W31" s="333">
        <f t="shared" si="16"/>
        <v>0</v>
      </c>
      <c r="X31" s="393"/>
      <c r="Y31" s="393"/>
      <c r="Z31" s="626">
        <v>0</v>
      </c>
      <c r="AA31" s="627">
        <v>0</v>
      </c>
      <c r="AB31" s="56">
        <v>0</v>
      </c>
      <c r="AC31" s="56">
        <v>0</v>
      </c>
      <c r="AD31" s="56">
        <v>0</v>
      </c>
      <c r="AE31" s="56">
        <v>0</v>
      </c>
      <c r="AF31" s="56">
        <v>0</v>
      </c>
      <c r="AG31" s="56">
        <v>0</v>
      </c>
      <c r="AH31" s="56">
        <v>0</v>
      </c>
      <c r="AI31" s="56">
        <v>0</v>
      </c>
      <c r="AJ31" s="56">
        <v>0</v>
      </c>
      <c r="AK31" s="56">
        <v>0</v>
      </c>
      <c r="AL31" s="56">
        <v>0</v>
      </c>
      <c r="AM31" s="56">
        <v>0</v>
      </c>
      <c r="AN31" s="56">
        <v>0</v>
      </c>
      <c r="AO31" s="56">
        <v>2</v>
      </c>
      <c r="AP31" s="56">
        <v>0</v>
      </c>
      <c r="AQ31" s="56">
        <v>0</v>
      </c>
      <c r="AR31" s="56">
        <v>0</v>
      </c>
      <c r="AS31" s="56">
        <v>0</v>
      </c>
      <c r="AT31" s="57">
        <v>0</v>
      </c>
      <c r="AU31" s="627">
        <v>0</v>
      </c>
      <c r="AV31" s="626">
        <v>0</v>
      </c>
      <c r="AW31" s="86"/>
      <c r="AX31" s="243"/>
      <c r="AY31" s="90">
        <f t="shared" ref="AY31:AY35" si="18">SUM(Z31:AV31,AW31:AX31)</f>
        <v>2</v>
      </c>
      <c r="AZ31" s="624"/>
      <c r="BA31" s="624"/>
      <c r="BB31" s="624"/>
      <c r="BC31" s="624"/>
      <c r="BD31" s="624"/>
      <c r="BE31" s="624"/>
      <c r="BF31" s="624"/>
      <c r="BG31" s="624"/>
      <c r="BH31" s="617">
        <f t="shared" si="17"/>
        <v>2</v>
      </c>
    </row>
    <row r="32" spans="1:60" ht="14.25" customHeight="1">
      <c r="A32" s="529"/>
      <c r="B32" s="770" t="s">
        <v>212</v>
      </c>
      <c r="C32" s="771" t="s">
        <v>213</v>
      </c>
      <c r="D32" s="10" t="s">
        <v>67</v>
      </c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382"/>
      <c r="S32" s="382"/>
      <c r="T32" s="577"/>
      <c r="U32" s="578"/>
      <c r="V32" s="86"/>
      <c r="W32" s="87">
        <f t="shared" si="16"/>
        <v>0</v>
      </c>
      <c r="X32" s="14"/>
      <c r="Y32" s="14"/>
      <c r="Z32" s="604">
        <v>2</v>
      </c>
      <c r="AA32" s="373">
        <v>2</v>
      </c>
      <c r="AB32" s="184">
        <v>2</v>
      </c>
      <c r="AC32" s="184">
        <v>2</v>
      </c>
      <c r="AD32" s="184">
        <v>2</v>
      </c>
      <c r="AE32" s="184">
        <v>0</v>
      </c>
      <c r="AF32" s="184">
        <v>2</v>
      </c>
      <c r="AG32" s="184">
        <v>2</v>
      </c>
      <c r="AH32" s="184">
        <v>2</v>
      </c>
      <c r="AI32" s="184">
        <v>2</v>
      </c>
      <c r="AJ32" s="184">
        <v>2</v>
      </c>
      <c r="AK32" s="184">
        <v>2</v>
      </c>
      <c r="AL32" s="184">
        <v>2</v>
      </c>
      <c r="AM32" s="184">
        <v>2</v>
      </c>
      <c r="AN32" s="184">
        <v>2</v>
      </c>
      <c r="AO32" s="184">
        <v>2</v>
      </c>
      <c r="AP32" s="184">
        <v>2</v>
      </c>
      <c r="AQ32" s="184">
        <v>2</v>
      </c>
      <c r="AR32" s="184">
        <v>2</v>
      </c>
      <c r="AS32" s="84">
        <v>2</v>
      </c>
      <c r="AT32" s="85">
        <v>2</v>
      </c>
      <c r="AU32" s="556">
        <v>2</v>
      </c>
      <c r="AV32" s="558">
        <v>2</v>
      </c>
      <c r="AW32" s="86" t="s">
        <v>227</v>
      </c>
      <c r="AX32" s="185"/>
      <c r="AY32" s="149">
        <f t="shared" si="18"/>
        <v>44</v>
      </c>
      <c r="AZ32" s="624"/>
      <c r="BA32" s="624"/>
      <c r="BB32" s="624"/>
      <c r="BC32" s="624"/>
      <c r="BD32" s="624"/>
      <c r="BE32" s="624"/>
      <c r="BF32" s="624"/>
      <c r="BG32" s="624"/>
      <c r="BH32" s="612">
        <f t="shared" si="17"/>
        <v>44</v>
      </c>
    </row>
    <row r="33" spans="1:60" ht="14.25" customHeight="1" thickBot="1">
      <c r="A33" s="529"/>
      <c r="B33" s="772"/>
      <c r="C33" s="769"/>
      <c r="D33" s="92" t="s">
        <v>68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382"/>
      <c r="S33" s="382"/>
      <c r="T33" s="600"/>
      <c r="U33" s="584"/>
      <c r="V33" s="86"/>
      <c r="W33" s="333">
        <f t="shared" si="16"/>
        <v>0</v>
      </c>
      <c r="X33" s="393"/>
      <c r="Y33" s="393"/>
      <c r="Z33" s="626">
        <v>0</v>
      </c>
      <c r="AA33" s="627">
        <v>0</v>
      </c>
      <c r="AB33" s="56">
        <v>0</v>
      </c>
      <c r="AC33" s="56">
        <v>0</v>
      </c>
      <c r="AD33" s="56">
        <v>0</v>
      </c>
      <c r="AE33" s="56">
        <v>2</v>
      </c>
      <c r="AF33" s="56">
        <v>0</v>
      </c>
      <c r="AG33" s="56">
        <v>0</v>
      </c>
      <c r="AH33" s="56">
        <v>0</v>
      </c>
      <c r="AI33" s="56">
        <v>0</v>
      </c>
      <c r="AJ33" s="56">
        <v>0</v>
      </c>
      <c r="AK33" s="56">
        <v>0</v>
      </c>
      <c r="AL33" s="56">
        <v>0</v>
      </c>
      <c r="AM33" s="56">
        <v>0</v>
      </c>
      <c r="AN33" s="56">
        <v>0</v>
      </c>
      <c r="AO33" s="56">
        <v>0</v>
      </c>
      <c r="AP33" s="56">
        <v>0</v>
      </c>
      <c r="AQ33" s="56">
        <v>0</v>
      </c>
      <c r="AR33" s="56">
        <v>0</v>
      </c>
      <c r="AS33" s="56">
        <v>0</v>
      </c>
      <c r="AT33" s="57">
        <v>0</v>
      </c>
      <c r="AU33" s="627">
        <v>0</v>
      </c>
      <c r="AV33" s="626">
        <v>0</v>
      </c>
      <c r="AW33" s="86"/>
      <c r="AX33" s="243"/>
      <c r="AY33" s="90">
        <f t="shared" si="18"/>
        <v>2</v>
      </c>
      <c r="AZ33" s="624"/>
      <c r="BA33" s="624"/>
      <c r="BB33" s="624"/>
      <c r="BC33" s="624"/>
      <c r="BD33" s="624"/>
      <c r="BE33" s="624"/>
      <c r="BF33" s="624"/>
      <c r="BG33" s="624"/>
      <c r="BH33" s="617">
        <f t="shared" si="17"/>
        <v>2</v>
      </c>
    </row>
    <row r="34" spans="1:60" ht="14.25" customHeight="1">
      <c r="A34" s="529"/>
      <c r="B34" s="770" t="s">
        <v>238</v>
      </c>
      <c r="C34" s="771" t="s">
        <v>239</v>
      </c>
      <c r="D34" s="10" t="s">
        <v>67</v>
      </c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382"/>
      <c r="S34" s="382"/>
      <c r="T34" s="577"/>
      <c r="U34" s="578"/>
      <c r="V34" s="86"/>
      <c r="W34" s="87">
        <f t="shared" si="16"/>
        <v>0</v>
      </c>
      <c r="X34" s="14"/>
      <c r="Y34" s="14"/>
      <c r="Z34" s="604">
        <v>2</v>
      </c>
      <c r="AA34" s="373">
        <v>2</v>
      </c>
      <c r="AB34" s="184">
        <v>2</v>
      </c>
      <c r="AC34" s="184">
        <v>2</v>
      </c>
      <c r="AD34" s="184">
        <v>2</v>
      </c>
      <c r="AE34" s="184">
        <v>2</v>
      </c>
      <c r="AF34" s="184">
        <v>2</v>
      </c>
      <c r="AG34" s="184">
        <v>2</v>
      </c>
      <c r="AH34" s="184">
        <v>2</v>
      </c>
      <c r="AI34" s="184">
        <v>2</v>
      </c>
      <c r="AJ34" s="184">
        <v>2</v>
      </c>
      <c r="AK34" s="184">
        <v>2</v>
      </c>
      <c r="AL34" s="184">
        <v>2</v>
      </c>
      <c r="AM34" s="184">
        <v>2</v>
      </c>
      <c r="AN34" s="184">
        <v>2</v>
      </c>
      <c r="AO34" s="184">
        <v>2</v>
      </c>
      <c r="AP34" s="184">
        <v>2</v>
      </c>
      <c r="AQ34" s="184">
        <v>0</v>
      </c>
      <c r="AR34" s="184">
        <v>0</v>
      </c>
      <c r="AS34" s="84">
        <v>0</v>
      </c>
      <c r="AT34" s="85">
        <v>0</v>
      </c>
      <c r="AU34" s="556">
        <v>0</v>
      </c>
      <c r="AV34" s="558">
        <v>0</v>
      </c>
      <c r="AW34" s="86" t="s">
        <v>36</v>
      </c>
      <c r="AX34" s="185"/>
      <c r="AY34" s="149">
        <f t="shared" si="18"/>
        <v>34</v>
      </c>
      <c r="AZ34" s="624"/>
      <c r="BA34" s="624"/>
      <c r="BB34" s="624"/>
      <c r="BC34" s="624"/>
      <c r="BD34" s="624"/>
      <c r="BE34" s="624"/>
      <c r="BF34" s="624"/>
      <c r="BG34" s="624"/>
      <c r="BH34" s="612">
        <f t="shared" si="17"/>
        <v>34</v>
      </c>
    </row>
    <row r="35" spans="1:60" ht="14.25" customHeight="1" thickBot="1">
      <c r="A35" s="529"/>
      <c r="B35" s="772"/>
      <c r="C35" s="769"/>
      <c r="D35" s="92" t="s">
        <v>68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382"/>
      <c r="S35" s="382"/>
      <c r="T35" s="600"/>
      <c r="U35" s="584"/>
      <c r="V35" s="97"/>
      <c r="W35" s="333">
        <f t="shared" si="16"/>
        <v>0</v>
      </c>
      <c r="X35" s="393"/>
      <c r="Y35" s="393"/>
      <c r="Z35" s="626">
        <v>0</v>
      </c>
      <c r="AA35" s="627">
        <v>0</v>
      </c>
      <c r="AB35" s="56">
        <v>0</v>
      </c>
      <c r="AC35" s="56">
        <v>2</v>
      </c>
      <c r="AD35" s="56">
        <v>0</v>
      </c>
      <c r="AE35" s="56">
        <v>0</v>
      </c>
      <c r="AF35" s="56">
        <v>0</v>
      </c>
      <c r="AG35" s="56">
        <v>0</v>
      </c>
      <c r="AH35" s="56">
        <v>0</v>
      </c>
      <c r="AI35" s="56">
        <v>0</v>
      </c>
      <c r="AJ35" s="56">
        <v>0</v>
      </c>
      <c r="AK35" s="56">
        <v>0</v>
      </c>
      <c r="AL35" s="56">
        <v>0</v>
      </c>
      <c r="AM35" s="56">
        <v>0</v>
      </c>
      <c r="AN35" s="56">
        <v>0</v>
      </c>
      <c r="AO35" s="56">
        <v>0</v>
      </c>
      <c r="AP35" s="56">
        <v>0</v>
      </c>
      <c r="AQ35" s="56">
        <v>0</v>
      </c>
      <c r="AR35" s="56">
        <v>0</v>
      </c>
      <c r="AS35" s="56">
        <v>0</v>
      </c>
      <c r="AT35" s="57">
        <v>0</v>
      </c>
      <c r="AU35" s="627">
        <v>0</v>
      </c>
      <c r="AV35" s="626">
        <v>0</v>
      </c>
      <c r="AW35" s="86"/>
      <c r="AX35" s="243"/>
      <c r="AY35" s="90">
        <f t="shared" si="18"/>
        <v>2</v>
      </c>
      <c r="AZ35" s="624"/>
      <c r="BA35" s="624"/>
      <c r="BB35" s="624"/>
      <c r="BC35" s="624"/>
      <c r="BD35" s="624"/>
      <c r="BE35" s="624"/>
      <c r="BF35" s="624"/>
      <c r="BG35" s="624"/>
      <c r="BH35" s="617">
        <f t="shared" si="17"/>
        <v>2</v>
      </c>
    </row>
    <row r="36" spans="1:60" ht="12.75" customHeight="1">
      <c r="A36" s="529"/>
      <c r="B36" s="535" t="s">
        <v>171</v>
      </c>
      <c r="C36" s="533" t="s">
        <v>14</v>
      </c>
      <c r="D36" s="238" t="s">
        <v>67</v>
      </c>
      <c r="E36" s="109">
        <f>SUM(E38,E40,E42,E44,E46,E48,E50,E52,E54,E55)</f>
        <v>16</v>
      </c>
      <c r="F36" s="109">
        <f t="shared" ref="F36:U36" si="19">SUM(F38,F40,F42,F44,F46,F48,F50,F52,F54,F55)</f>
        <v>14</v>
      </c>
      <c r="G36" s="109">
        <f t="shared" si="19"/>
        <v>16</v>
      </c>
      <c r="H36" s="109">
        <f t="shared" si="19"/>
        <v>16</v>
      </c>
      <c r="I36" s="109">
        <f t="shared" si="19"/>
        <v>18</v>
      </c>
      <c r="J36" s="109">
        <f t="shared" si="19"/>
        <v>14</v>
      </c>
      <c r="K36" s="109">
        <f t="shared" si="19"/>
        <v>14</v>
      </c>
      <c r="L36" s="109">
        <f t="shared" si="19"/>
        <v>16</v>
      </c>
      <c r="M36" s="109">
        <f t="shared" si="19"/>
        <v>14</v>
      </c>
      <c r="N36" s="109">
        <f t="shared" si="19"/>
        <v>14</v>
      </c>
      <c r="O36" s="109">
        <f t="shared" si="19"/>
        <v>14</v>
      </c>
      <c r="P36" s="109">
        <f t="shared" si="19"/>
        <v>14</v>
      </c>
      <c r="Q36" s="109">
        <f t="shared" si="19"/>
        <v>14</v>
      </c>
      <c r="R36" s="109">
        <f t="shared" si="19"/>
        <v>36</v>
      </c>
      <c r="S36" s="109">
        <f t="shared" si="19"/>
        <v>36</v>
      </c>
      <c r="T36" s="109">
        <f t="shared" si="19"/>
        <v>12</v>
      </c>
      <c r="U36" s="109">
        <f t="shared" si="19"/>
        <v>12</v>
      </c>
      <c r="V36" s="471"/>
      <c r="W36" s="109">
        <f t="shared" ref="W36:BH36" si="20">SUM(W38,W40,W42:W44,W46,W48,W50,W52,W54:W55)</f>
        <v>290</v>
      </c>
      <c r="X36" s="109"/>
      <c r="Y36" s="109"/>
      <c r="Z36" s="109">
        <f>SUM(Z38,Z40,Z42,Z44,Z46,Z48,Z50,Z52,Z54,Z55)</f>
        <v>18</v>
      </c>
      <c r="AA36" s="109">
        <f t="shared" ref="AA36:AV36" si="21">SUM(AA38,AA40,AA42,AA44,AA46,AA48,AA50,AA52,AA54,AA55)</f>
        <v>20</v>
      </c>
      <c r="AB36" s="109">
        <f t="shared" si="21"/>
        <v>18</v>
      </c>
      <c r="AC36" s="109">
        <f t="shared" si="21"/>
        <v>18</v>
      </c>
      <c r="AD36" s="109">
        <f t="shared" si="21"/>
        <v>18</v>
      </c>
      <c r="AE36" s="109">
        <f t="shared" si="21"/>
        <v>22</v>
      </c>
      <c r="AF36" s="109">
        <f t="shared" si="21"/>
        <v>18</v>
      </c>
      <c r="AG36" s="109">
        <f t="shared" si="21"/>
        <v>22</v>
      </c>
      <c r="AH36" s="109">
        <f t="shared" si="21"/>
        <v>16</v>
      </c>
      <c r="AI36" s="109">
        <f t="shared" si="21"/>
        <v>22</v>
      </c>
      <c r="AJ36" s="109">
        <f t="shared" si="21"/>
        <v>18</v>
      </c>
      <c r="AK36" s="109">
        <f t="shared" si="21"/>
        <v>20</v>
      </c>
      <c r="AL36" s="109">
        <f t="shared" si="21"/>
        <v>22</v>
      </c>
      <c r="AM36" s="109">
        <f t="shared" si="21"/>
        <v>22</v>
      </c>
      <c r="AN36" s="109">
        <f t="shared" si="21"/>
        <v>20</v>
      </c>
      <c r="AO36" s="109">
        <f t="shared" si="21"/>
        <v>16</v>
      </c>
      <c r="AP36" s="109">
        <f t="shared" si="21"/>
        <v>18</v>
      </c>
      <c r="AQ36" s="109">
        <f t="shared" si="21"/>
        <v>20</v>
      </c>
      <c r="AR36" s="109">
        <f t="shared" si="21"/>
        <v>20</v>
      </c>
      <c r="AS36" s="109">
        <f t="shared" si="21"/>
        <v>20</v>
      </c>
      <c r="AT36" s="109">
        <f t="shared" si="21"/>
        <v>20</v>
      </c>
      <c r="AU36" s="109">
        <f t="shared" si="21"/>
        <v>20</v>
      </c>
      <c r="AV36" s="109">
        <f t="shared" si="21"/>
        <v>18</v>
      </c>
      <c r="AW36" s="109"/>
      <c r="AX36" s="185">
        <f t="shared" si="20"/>
        <v>36</v>
      </c>
      <c r="AY36" s="149">
        <f>SUM(AY38,AY40,AY42,AY46,AY48,AY50,AY52,AY54:AY55,AY44)</f>
        <v>482</v>
      </c>
      <c r="AZ36" s="624"/>
      <c r="BA36" s="624"/>
      <c r="BB36" s="624"/>
      <c r="BC36" s="624"/>
      <c r="BD36" s="624"/>
      <c r="BE36" s="624"/>
      <c r="BF36" s="624"/>
      <c r="BG36" s="624"/>
      <c r="BH36" s="612">
        <f t="shared" si="20"/>
        <v>776</v>
      </c>
    </row>
    <row r="37" spans="1:60" ht="13.5" thickBot="1">
      <c r="A37" s="529"/>
      <c r="B37" s="572"/>
      <c r="C37" s="543"/>
      <c r="D37" s="411" t="s">
        <v>68</v>
      </c>
      <c r="E37" s="369">
        <f>SUM(E39,E41,E45,E47,E49,E51,E53,E43)</f>
        <v>0</v>
      </c>
      <c r="F37" s="369">
        <f t="shared" ref="F37:U37" si="22">SUM(F39,F41,F45,F47,F49,F51,F53,F43)</f>
        <v>0</v>
      </c>
      <c r="G37" s="369">
        <f t="shared" si="22"/>
        <v>2</v>
      </c>
      <c r="H37" s="369">
        <f t="shared" si="22"/>
        <v>0</v>
      </c>
      <c r="I37" s="369">
        <f t="shared" si="22"/>
        <v>0</v>
      </c>
      <c r="J37" s="369">
        <f t="shared" si="22"/>
        <v>0</v>
      </c>
      <c r="K37" s="369">
        <f t="shared" si="22"/>
        <v>0</v>
      </c>
      <c r="L37" s="369">
        <f t="shared" si="22"/>
        <v>0</v>
      </c>
      <c r="M37" s="369">
        <f t="shared" si="22"/>
        <v>0</v>
      </c>
      <c r="N37" s="369">
        <f t="shared" si="22"/>
        <v>0</v>
      </c>
      <c r="O37" s="369">
        <f t="shared" si="22"/>
        <v>0</v>
      </c>
      <c r="P37" s="369">
        <f t="shared" si="22"/>
        <v>0</v>
      </c>
      <c r="Q37" s="369">
        <f t="shared" si="22"/>
        <v>0</v>
      </c>
      <c r="R37" s="369">
        <f t="shared" si="22"/>
        <v>0</v>
      </c>
      <c r="S37" s="369">
        <f t="shared" si="22"/>
        <v>0</v>
      </c>
      <c r="T37" s="369">
        <f t="shared" si="22"/>
        <v>0</v>
      </c>
      <c r="U37" s="369">
        <f t="shared" si="22"/>
        <v>0</v>
      </c>
      <c r="V37" s="576"/>
      <c r="W37" s="369">
        <f>SUM(W39,W41,W45,W47,W49,W51,W53)</f>
        <v>2</v>
      </c>
      <c r="X37" s="369"/>
      <c r="Y37" s="369"/>
      <c r="Z37" s="369">
        <f>SUM(Z39,Z41,Z45,Z47,Z49,Z51,Z53,Z43)</f>
        <v>0</v>
      </c>
      <c r="AA37" s="369">
        <f t="shared" ref="AA37:AV37" si="23">SUM(AA39,AA41,AA45,AA47,AA49,AA51,AA53,AA43)</f>
        <v>2</v>
      </c>
      <c r="AB37" s="369">
        <f t="shared" si="23"/>
        <v>0</v>
      </c>
      <c r="AC37" s="369">
        <f t="shared" si="23"/>
        <v>0</v>
      </c>
      <c r="AD37" s="369">
        <f t="shared" si="23"/>
        <v>0</v>
      </c>
      <c r="AE37" s="369">
        <f t="shared" si="23"/>
        <v>0</v>
      </c>
      <c r="AF37" s="369">
        <f t="shared" si="23"/>
        <v>2</v>
      </c>
      <c r="AG37" s="369">
        <f t="shared" si="23"/>
        <v>0</v>
      </c>
      <c r="AH37" s="369">
        <f t="shared" si="23"/>
        <v>2</v>
      </c>
      <c r="AI37" s="369">
        <f t="shared" si="23"/>
        <v>2</v>
      </c>
      <c r="AJ37" s="369">
        <f t="shared" si="23"/>
        <v>0</v>
      </c>
      <c r="AK37" s="369">
        <f t="shared" si="23"/>
        <v>4</v>
      </c>
      <c r="AL37" s="369">
        <f t="shared" si="23"/>
        <v>0</v>
      </c>
      <c r="AM37" s="369">
        <f t="shared" si="23"/>
        <v>2</v>
      </c>
      <c r="AN37" s="369">
        <f t="shared" si="23"/>
        <v>0</v>
      </c>
      <c r="AO37" s="369">
        <f t="shared" si="23"/>
        <v>6</v>
      </c>
      <c r="AP37" s="369">
        <f t="shared" si="23"/>
        <v>2</v>
      </c>
      <c r="AQ37" s="369">
        <f t="shared" si="23"/>
        <v>6</v>
      </c>
      <c r="AR37" s="369">
        <f t="shared" si="23"/>
        <v>2</v>
      </c>
      <c r="AS37" s="369">
        <f t="shared" si="23"/>
        <v>4</v>
      </c>
      <c r="AT37" s="369">
        <f t="shared" si="23"/>
        <v>2</v>
      </c>
      <c r="AU37" s="369">
        <f t="shared" si="23"/>
        <v>4</v>
      </c>
      <c r="AV37" s="369">
        <f t="shared" si="23"/>
        <v>2</v>
      </c>
      <c r="AW37" s="369"/>
      <c r="AX37" s="185"/>
      <c r="AY37" s="95">
        <f>SUM(AY39,AY41,AY45,AY47,AY49,AY51,AY53,AY43)</f>
        <v>42</v>
      </c>
      <c r="AZ37" s="624"/>
      <c r="BA37" s="624"/>
      <c r="BB37" s="624"/>
      <c r="BC37" s="624"/>
      <c r="BD37" s="624"/>
      <c r="BE37" s="624"/>
      <c r="BF37" s="624"/>
      <c r="BG37" s="624"/>
      <c r="BH37" s="617">
        <f>SUM(BH39,BH41,BH45,BH47,BH49,BH51,BH53)</f>
        <v>40</v>
      </c>
    </row>
    <row r="38" spans="1:60" ht="12.75" customHeight="1">
      <c r="A38" s="529"/>
      <c r="B38" s="770" t="s">
        <v>22</v>
      </c>
      <c r="C38" s="771" t="s">
        <v>241</v>
      </c>
      <c r="D38" s="331" t="s">
        <v>67</v>
      </c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597"/>
      <c r="S38" s="597"/>
      <c r="T38" s="585"/>
      <c r="U38" s="586"/>
      <c r="V38" s="99"/>
      <c r="W38" s="104">
        <f>SUM(E38:U38)</f>
        <v>0</v>
      </c>
      <c r="X38" s="177"/>
      <c r="Y38" s="177"/>
      <c r="Z38" s="651">
        <v>2</v>
      </c>
      <c r="AA38" s="655">
        <v>2</v>
      </c>
      <c r="AB38" s="398">
        <v>2</v>
      </c>
      <c r="AC38" s="398">
        <v>2</v>
      </c>
      <c r="AD38" s="398">
        <v>2</v>
      </c>
      <c r="AE38" s="398">
        <v>4</v>
      </c>
      <c r="AF38" s="398">
        <v>2</v>
      </c>
      <c r="AG38" s="398">
        <v>4</v>
      </c>
      <c r="AH38" s="398">
        <v>2</v>
      </c>
      <c r="AI38" s="398">
        <v>4</v>
      </c>
      <c r="AJ38" s="398">
        <v>2</v>
      </c>
      <c r="AK38" s="398">
        <v>2</v>
      </c>
      <c r="AL38" s="398">
        <v>4</v>
      </c>
      <c r="AM38" s="398">
        <v>2</v>
      </c>
      <c r="AN38" s="398">
        <v>4</v>
      </c>
      <c r="AO38" s="398">
        <v>2</v>
      </c>
      <c r="AP38" s="398">
        <v>4</v>
      </c>
      <c r="AQ38" s="398">
        <v>4</v>
      </c>
      <c r="AR38" s="398">
        <v>4</v>
      </c>
      <c r="AS38" s="398">
        <v>4</v>
      </c>
      <c r="AT38" s="398">
        <v>4</v>
      </c>
      <c r="AU38" s="650">
        <v>4</v>
      </c>
      <c r="AV38" s="651">
        <v>2</v>
      </c>
      <c r="AW38" s="86" t="s">
        <v>227</v>
      </c>
      <c r="AX38" s="399"/>
      <c r="AY38" s="104">
        <f>SUM(Z38:AV38,AW38:AX38)</f>
        <v>68</v>
      </c>
      <c r="AZ38" s="624"/>
      <c r="BA38" s="624"/>
      <c r="BB38" s="624"/>
      <c r="BC38" s="624"/>
      <c r="BD38" s="624"/>
      <c r="BE38" s="624"/>
      <c r="BF38" s="624"/>
      <c r="BG38" s="624"/>
      <c r="BH38" s="618">
        <f t="shared" ref="BH38:BH43" si="24">SUM(W38,AY38)</f>
        <v>68</v>
      </c>
    </row>
    <row r="39" spans="1:60" ht="12.75" customHeight="1">
      <c r="A39" s="529"/>
      <c r="B39" s="766"/>
      <c r="C39" s="768"/>
      <c r="D39" s="13" t="s">
        <v>68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185"/>
      <c r="S39" s="185"/>
      <c r="T39" s="598"/>
      <c r="U39" s="578"/>
      <c r="V39" s="86"/>
      <c r="W39" s="90">
        <f>SUM(E39:U39)</f>
        <v>0</v>
      </c>
      <c r="X39" s="14"/>
      <c r="Y39" s="14"/>
      <c r="Z39" s="635">
        <v>0</v>
      </c>
      <c r="AA39" s="566">
        <v>0</v>
      </c>
      <c r="AB39" s="47">
        <v>0</v>
      </c>
      <c r="AC39" s="47">
        <v>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2</v>
      </c>
      <c r="AN39" s="47">
        <v>0</v>
      </c>
      <c r="AO39" s="47">
        <v>0</v>
      </c>
      <c r="AP39" s="47">
        <v>0</v>
      </c>
      <c r="AQ39" s="47">
        <v>2</v>
      </c>
      <c r="AR39" s="47">
        <v>0</v>
      </c>
      <c r="AS39" s="47">
        <v>0</v>
      </c>
      <c r="AT39" s="47">
        <v>0</v>
      </c>
      <c r="AU39" s="654">
        <v>2</v>
      </c>
      <c r="AV39" s="635">
        <v>0</v>
      </c>
      <c r="AW39" s="86"/>
      <c r="AX39" s="185"/>
      <c r="AY39" s="90">
        <f>SUM(Z39:AV39,AW39:AX39)</f>
        <v>6</v>
      </c>
      <c r="AZ39" s="624"/>
      <c r="BA39" s="624"/>
      <c r="BB39" s="624"/>
      <c r="BC39" s="624"/>
      <c r="BD39" s="624"/>
      <c r="BE39" s="624"/>
      <c r="BF39" s="624"/>
      <c r="BG39" s="624"/>
      <c r="BH39" s="613">
        <f t="shared" si="24"/>
        <v>6</v>
      </c>
    </row>
    <row r="40" spans="1:60" ht="12.75" customHeight="1">
      <c r="A40" s="529"/>
      <c r="B40" s="765" t="s">
        <v>23</v>
      </c>
      <c r="C40" s="767" t="s">
        <v>192</v>
      </c>
      <c r="D40" s="10" t="s">
        <v>67</v>
      </c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185"/>
      <c r="S40" s="185"/>
      <c r="T40" s="577"/>
      <c r="U40" s="578"/>
      <c r="V40" s="86"/>
      <c r="W40" s="87">
        <f>SUM(E40:R40)</f>
        <v>0</v>
      </c>
      <c r="X40" s="14"/>
      <c r="Y40" s="14"/>
      <c r="Z40" s="556">
        <v>4</v>
      </c>
      <c r="AA40" s="556">
        <v>4</v>
      </c>
      <c r="AB40" s="85">
        <v>4</v>
      </c>
      <c r="AC40" s="85">
        <v>4</v>
      </c>
      <c r="AD40" s="85">
        <v>4</v>
      </c>
      <c r="AE40" s="85">
        <v>4</v>
      </c>
      <c r="AF40" s="85">
        <v>4</v>
      </c>
      <c r="AG40" s="85">
        <v>4</v>
      </c>
      <c r="AH40" s="85">
        <v>4</v>
      </c>
      <c r="AI40" s="184">
        <v>6</v>
      </c>
      <c r="AJ40" s="184">
        <v>4</v>
      </c>
      <c r="AK40" s="184">
        <v>6</v>
      </c>
      <c r="AL40" s="184">
        <v>6</v>
      </c>
      <c r="AM40" s="184">
        <v>6</v>
      </c>
      <c r="AN40" s="184">
        <v>4</v>
      </c>
      <c r="AO40" s="184">
        <v>6</v>
      </c>
      <c r="AP40" s="184">
        <v>4</v>
      </c>
      <c r="AQ40" s="184">
        <v>6</v>
      </c>
      <c r="AR40" s="184">
        <v>6</v>
      </c>
      <c r="AS40" s="184">
        <v>6</v>
      </c>
      <c r="AT40" s="184">
        <v>6</v>
      </c>
      <c r="AU40" s="639">
        <v>6</v>
      </c>
      <c r="AV40" s="556">
        <v>6</v>
      </c>
      <c r="AW40" s="86" t="s">
        <v>231</v>
      </c>
      <c r="AX40" s="431"/>
      <c r="AY40" s="149">
        <f t="shared" ref="AY40:AY47" si="25">SUM(Z40:AV40)</f>
        <v>114</v>
      </c>
      <c r="AZ40" s="624"/>
      <c r="BA40" s="624"/>
      <c r="BB40" s="624"/>
      <c r="BC40" s="624"/>
      <c r="BD40" s="624"/>
      <c r="BE40" s="624"/>
      <c r="BF40" s="624"/>
      <c r="BG40" s="624"/>
      <c r="BH40" s="612">
        <f>SUM(W40,AY40)</f>
        <v>114</v>
      </c>
    </row>
    <row r="41" spans="1:60" ht="12.75" customHeight="1">
      <c r="A41" s="529"/>
      <c r="B41" s="766"/>
      <c r="C41" s="768"/>
      <c r="D41" s="13" t="s">
        <v>68</v>
      </c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185"/>
      <c r="S41" s="185"/>
      <c r="T41" s="577"/>
      <c r="U41" s="578"/>
      <c r="V41" s="86"/>
      <c r="W41" s="90">
        <f>SUM(E41:R41)</f>
        <v>0</v>
      </c>
      <c r="X41" s="14"/>
      <c r="Y41" s="14"/>
      <c r="Z41" s="372">
        <v>0</v>
      </c>
      <c r="AA41" s="372">
        <v>0</v>
      </c>
      <c r="AB41" s="48">
        <v>0</v>
      </c>
      <c r="AC41" s="48">
        <v>0</v>
      </c>
      <c r="AD41" s="48">
        <v>0</v>
      </c>
      <c r="AE41" s="48">
        <v>0</v>
      </c>
      <c r="AF41" s="48">
        <v>0</v>
      </c>
      <c r="AG41" s="48">
        <v>0</v>
      </c>
      <c r="AH41" s="48">
        <v>0</v>
      </c>
      <c r="AI41" s="48">
        <v>2</v>
      </c>
      <c r="AJ41" s="48">
        <v>0</v>
      </c>
      <c r="AK41" s="48">
        <v>0</v>
      </c>
      <c r="AL41" s="48">
        <v>0</v>
      </c>
      <c r="AM41" s="48">
        <v>0</v>
      </c>
      <c r="AN41" s="48">
        <v>0</v>
      </c>
      <c r="AO41" s="48">
        <v>2</v>
      </c>
      <c r="AP41" s="48">
        <v>0</v>
      </c>
      <c r="AQ41" s="48">
        <v>2</v>
      </c>
      <c r="AR41" s="48">
        <v>0</v>
      </c>
      <c r="AS41" s="234">
        <v>0</v>
      </c>
      <c r="AT41" s="234">
        <v>0</v>
      </c>
      <c r="AU41" s="610">
        <v>0</v>
      </c>
      <c r="AV41" s="372">
        <v>0</v>
      </c>
      <c r="AW41" s="86"/>
      <c r="AX41" s="185"/>
      <c r="AY41" s="244">
        <f t="shared" si="25"/>
        <v>6</v>
      </c>
      <c r="AZ41" s="624"/>
      <c r="BA41" s="624"/>
      <c r="BB41" s="624"/>
      <c r="BC41" s="624"/>
      <c r="BD41" s="624"/>
      <c r="BE41" s="624"/>
      <c r="BF41" s="624"/>
      <c r="BG41" s="624"/>
      <c r="BH41" s="613">
        <f>SUM(W41,AY41)</f>
        <v>6</v>
      </c>
    </row>
    <row r="42" spans="1:60" ht="15.75" customHeight="1">
      <c r="A42" s="529"/>
      <c r="B42" s="765" t="s">
        <v>121</v>
      </c>
      <c r="C42" s="767" t="s">
        <v>193</v>
      </c>
      <c r="D42" s="15" t="s">
        <v>67</v>
      </c>
      <c r="E42" s="407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185"/>
      <c r="S42" s="185"/>
      <c r="T42" s="587"/>
      <c r="U42" s="588"/>
      <c r="V42" s="86"/>
      <c r="W42" s="87">
        <f>SUM(E42:U42)</f>
        <v>0</v>
      </c>
      <c r="X42" s="14"/>
      <c r="Y42" s="14"/>
      <c r="Z42" s="558">
        <v>2</v>
      </c>
      <c r="AA42" s="556">
        <v>2</v>
      </c>
      <c r="AB42" s="85">
        <v>2</v>
      </c>
      <c r="AC42" s="85">
        <v>2</v>
      </c>
      <c r="AD42" s="85">
        <v>2</v>
      </c>
      <c r="AE42" s="85">
        <v>2</v>
      </c>
      <c r="AF42" s="85">
        <v>2</v>
      </c>
      <c r="AG42" s="85">
        <v>2</v>
      </c>
      <c r="AH42" s="186">
        <v>2</v>
      </c>
      <c r="AI42" s="184">
        <v>2</v>
      </c>
      <c r="AJ42" s="184">
        <v>2</v>
      </c>
      <c r="AK42" s="184">
        <v>2</v>
      </c>
      <c r="AL42" s="184">
        <v>2</v>
      </c>
      <c r="AM42" s="184">
        <v>2</v>
      </c>
      <c r="AN42" s="184">
        <v>2</v>
      </c>
      <c r="AO42" s="184">
        <v>0</v>
      </c>
      <c r="AP42" s="184">
        <v>2</v>
      </c>
      <c r="AQ42" s="184">
        <v>2</v>
      </c>
      <c r="AR42" s="184">
        <v>2</v>
      </c>
      <c r="AS42" s="184">
        <v>2</v>
      </c>
      <c r="AT42" s="184">
        <v>2</v>
      </c>
      <c r="AU42" s="642">
        <v>2</v>
      </c>
      <c r="AV42" s="558">
        <v>2</v>
      </c>
      <c r="AW42" s="86" t="s">
        <v>231</v>
      </c>
      <c r="AX42" s="185"/>
      <c r="AY42" s="149">
        <f t="shared" si="25"/>
        <v>44</v>
      </c>
      <c r="AZ42" s="624"/>
      <c r="BA42" s="624"/>
      <c r="BB42" s="624"/>
      <c r="BC42" s="624"/>
      <c r="BD42" s="624"/>
      <c r="BE42" s="624"/>
      <c r="BF42" s="624"/>
      <c r="BG42" s="624"/>
      <c r="BH42" s="612">
        <f t="shared" si="24"/>
        <v>44</v>
      </c>
    </row>
    <row r="43" spans="1:60" ht="15.75" customHeight="1">
      <c r="A43" s="529"/>
      <c r="B43" s="766"/>
      <c r="C43" s="768"/>
      <c r="D43" s="15" t="s">
        <v>67</v>
      </c>
      <c r="E43" s="408"/>
      <c r="F43" s="401"/>
      <c r="G43" s="401"/>
      <c r="H43" s="401"/>
      <c r="I43" s="401"/>
      <c r="J43" s="401"/>
      <c r="K43" s="401"/>
      <c r="L43" s="401"/>
      <c r="M43" s="401"/>
      <c r="N43" s="401"/>
      <c r="O43" s="401"/>
      <c r="P43" s="401"/>
      <c r="Q43" s="401"/>
      <c r="R43" s="185"/>
      <c r="S43" s="185"/>
      <c r="T43" s="589"/>
      <c r="U43" s="590"/>
      <c r="V43" s="86"/>
      <c r="W43" s="402">
        <v>0</v>
      </c>
      <c r="X43" s="393"/>
      <c r="Y43" s="393"/>
      <c r="Z43" s="658">
        <v>0</v>
      </c>
      <c r="AA43" s="659">
        <v>0</v>
      </c>
      <c r="AB43" s="48">
        <v>0</v>
      </c>
      <c r="AC43" s="48">
        <v>0</v>
      </c>
      <c r="AD43" s="48">
        <v>0</v>
      </c>
      <c r="AE43" s="48">
        <v>0</v>
      </c>
      <c r="AF43" s="48">
        <v>0</v>
      </c>
      <c r="AG43" s="48">
        <v>0</v>
      </c>
      <c r="AH43" s="48">
        <v>2</v>
      </c>
      <c r="AI43" s="48">
        <v>0</v>
      </c>
      <c r="AJ43" s="48">
        <v>0</v>
      </c>
      <c r="AK43" s="48">
        <v>0</v>
      </c>
      <c r="AL43" s="48">
        <v>0</v>
      </c>
      <c r="AM43" s="48">
        <v>0</v>
      </c>
      <c r="AN43" s="48">
        <v>0</v>
      </c>
      <c r="AO43" s="48">
        <v>2</v>
      </c>
      <c r="AP43" s="48">
        <v>0</v>
      </c>
      <c r="AQ43" s="48">
        <v>0</v>
      </c>
      <c r="AR43" s="48">
        <v>0</v>
      </c>
      <c r="AS43" s="234">
        <v>0</v>
      </c>
      <c r="AT43" s="234">
        <v>0</v>
      </c>
      <c r="AU43" s="610">
        <v>0</v>
      </c>
      <c r="AV43" s="372">
        <v>0</v>
      </c>
      <c r="AW43" s="86"/>
      <c r="AX43" s="403"/>
      <c r="AY43" s="657">
        <f t="shared" si="25"/>
        <v>4</v>
      </c>
      <c r="AZ43" s="624"/>
      <c r="BA43" s="624"/>
      <c r="BB43" s="624"/>
      <c r="BC43" s="624"/>
      <c r="BD43" s="624"/>
      <c r="BE43" s="624"/>
      <c r="BF43" s="624"/>
      <c r="BG43" s="624"/>
      <c r="BH43" s="619">
        <f t="shared" si="24"/>
        <v>4</v>
      </c>
    </row>
    <row r="44" spans="1:60" ht="14.25" customHeight="1">
      <c r="A44" s="529"/>
      <c r="B44" s="765" t="s">
        <v>24</v>
      </c>
      <c r="C44" s="767" t="s">
        <v>194</v>
      </c>
      <c r="D44" s="10" t="s">
        <v>67</v>
      </c>
      <c r="E44" s="407">
        <v>10</v>
      </c>
      <c r="F44" s="407">
        <v>8</v>
      </c>
      <c r="G44" s="407">
        <v>10</v>
      </c>
      <c r="H44" s="407">
        <v>8</v>
      </c>
      <c r="I44" s="407">
        <v>10</v>
      </c>
      <c r="J44" s="407">
        <v>8</v>
      </c>
      <c r="K44" s="407">
        <v>8</v>
      </c>
      <c r="L44" s="407">
        <v>10</v>
      </c>
      <c r="M44" s="407">
        <v>8</v>
      </c>
      <c r="N44" s="407">
        <v>8</v>
      </c>
      <c r="O44" s="407">
        <v>8</v>
      </c>
      <c r="P44" s="407">
        <v>8</v>
      </c>
      <c r="Q44" s="407">
        <v>8</v>
      </c>
      <c r="R44" s="185"/>
      <c r="S44" s="185"/>
      <c r="T44" s="558">
        <v>6</v>
      </c>
      <c r="U44" s="556">
        <v>4</v>
      </c>
      <c r="V44" s="86" t="s">
        <v>229</v>
      </c>
      <c r="W44" s="87">
        <f>SUM(E44:U44)</f>
        <v>122</v>
      </c>
      <c r="X44" s="14"/>
      <c r="Y44" s="14"/>
      <c r="Z44" s="558">
        <v>4</v>
      </c>
      <c r="AA44" s="556">
        <v>6</v>
      </c>
      <c r="AB44" s="85">
        <v>4</v>
      </c>
      <c r="AC44" s="85">
        <v>4</v>
      </c>
      <c r="AD44" s="85">
        <v>4</v>
      </c>
      <c r="AE44" s="85">
        <v>6</v>
      </c>
      <c r="AF44" s="85">
        <v>4</v>
      </c>
      <c r="AG44" s="85">
        <v>6</v>
      </c>
      <c r="AH44" s="186">
        <v>4</v>
      </c>
      <c r="AI44" s="184">
        <v>4</v>
      </c>
      <c r="AJ44" s="184">
        <v>4</v>
      </c>
      <c r="AK44" s="184">
        <v>4</v>
      </c>
      <c r="AL44" s="184">
        <v>4</v>
      </c>
      <c r="AM44" s="184">
        <v>6</v>
      </c>
      <c r="AN44" s="184">
        <v>4</v>
      </c>
      <c r="AO44" s="184">
        <v>4</v>
      </c>
      <c r="AP44" s="184">
        <v>4</v>
      </c>
      <c r="AQ44" s="184">
        <v>4</v>
      </c>
      <c r="AR44" s="184">
        <v>4</v>
      </c>
      <c r="AS44" s="184">
        <v>4</v>
      </c>
      <c r="AT44" s="184">
        <v>4</v>
      </c>
      <c r="AU44" s="639">
        <v>4</v>
      </c>
      <c r="AV44" s="558">
        <v>4</v>
      </c>
      <c r="AW44" s="86" t="s">
        <v>231</v>
      </c>
      <c r="AX44" s="404"/>
      <c r="AY44" s="87">
        <f t="shared" si="25"/>
        <v>100</v>
      </c>
      <c r="AZ44" s="624"/>
      <c r="BA44" s="624"/>
      <c r="BB44" s="624"/>
      <c r="BC44" s="624"/>
      <c r="BD44" s="624"/>
      <c r="BE44" s="624"/>
      <c r="BF44" s="624"/>
      <c r="BG44" s="624"/>
      <c r="BH44" s="612">
        <f t="shared" ref="BH44:BH54" si="26">SUM(W44,AY44)</f>
        <v>222</v>
      </c>
    </row>
    <row r="45" spans="1:60" ht="13.5" customHeight="1">
      <c r="A45" s="529"/>
      <c r="B45" s="766"/>
      <c r="C45" s="768"/>
      <c r="D45" s="13" t="s">
        <v>68</v>
      </c>
      <c r="E45" s="409">
        <v>0</v>
      </c>
      <c r="F45" s="409">
        <v>0</v>
      </c>
      <c r="G45" s="409">
        <v>0</v>
      </c>
      <c r="H45" s="409">
        <v>0</v>
      </c>
      <c r="I45" s="409">
        <v>0</v>
      </c>
      <c r="J45" s="409">
        <v>0</v>
      </c>
      <c r="K45" s="409">
        <v>0</v>
      </c>
      <c r="L45" s="409">
        <v>0</v>
      </c>
      <c r="M45" s="409">
        <v>0</v>
      </c>
      <c r="N45" s="409">
        <v>0</v>
      </c>
      <c r="O45" s="409">
        <v>0</v>
      </c>
      <c r="P45" s="409">
        <v>0</v>
      </c>
      <c r="Q45" s="409">
        <v>0</v>
      </c>
      <c r="R45" s="185"/>
      <c r="S45" s="185"/>
      <c r="T45" s="640">
        <v>0</v>
      </c>
      <c r="U45" s="372">
        <v>0</v>
      </c>
      <c r="V45" s="86"/>
      <c r="W45" s="90">
        <f>SUM(E45:U45)</f>
        <v>0</v>
      </c>
      <c r="X45" s="405"/>
      <c r="Y45" s="405"/>
      <c r="Z45" s="640">
        <v>0</v>
      </c>
      <c r="AA45" s="372">
        <v>2</v>
      </c>
      <c r="AB45" s="48">
        <v>0</v>
      </c>
      <c r="AC45" s="48">
        <v>0</v>
      </c>
      <c r="AD45" s="48">
        <v>0</v>
      </c>
      <c r="AE45" s="48">
        <v>0</v>
      </c>
      <c r="AF45" s="48">
        <v>2</v>
      </c>
      <c r="AG45" s="48">
        <v>0</v>
      </c>
      <c r="AH45" s="48">
        <v>0</v>
      </c>
      <c r="AI45" s="48">
        <v>0</v>
      </c>
      <c r="AJ45" s="48">
        <v>0</v>
      </c>
      <c r="AK45" s="48">
        <v>2</v>
      </c>
      <c r="AL45" s="48">
        <v>0</v>
      </c>
      <c r="AM45" s="48">
        <v>0</v>
      </c>
      <c r="AN45" s="48">
        <v>0</v>
      </c>
      <c r="AO45" s="48">
        <v>0</v>
      </c>
      <c r="AP45" s="48">
        <v>0</v>
      </c>
      <c r="AQ45" s="48">
        <v>0</v>
      </c>
      <c r="AR45" s="48">
        <v>0</v>
      </c>
      <c r="AS45" s="234">
        <v>2</v>
      </c>
      <c r="AT45" s="234">
        <v>2</v>
      </c>
      <c r="AU45" s="610">
        <v>0</v>
      </c>
      <c r="AV45" s="640">
        <v>0</v>
      </c>
      <c r="AW45" s="86"/>
      <c r="AX45" s="406"/>
      <c r="AY45" s="90">
        <f t="shared" si="25"/>
        <v>10</v>
      </c>
      <c r="AZ45" s="624"/>
      <c r="BA45" s="624"/>
      <c r="BB45" s="624"/>
      <c r="BC45" s="624"/>
      <c r="BD45" s="624"/>
      <c r="BE45" s="624"/>
      <c r="BF45" s="624"/>
      <c r="BG45" s="624"/>
      <c r="BH45" s="613">
        <f t="shared" si="26"/>
        <v>10</v>
      </c>
    </row>
    <row r="46" spans="1:60" ht="12.75" customHeight="1">
      <c r="A46" s="529"/>
      <c r="B46" s="765" t="s">
        <v>195</v>
      </c>
      <c r="C46" s="767" t="s">
        <v>196</v>
      </c>
      <c r="D46" s="10" t="s">
        <v>67</v>
      </c>
      <c r="E46" s="440">
        <v>6</v>
      </c>
      <c r="F46" s="440">
        <v>6</v>
      </c>
      <c r="G46" s="440">
        <v>6</v>
      </c>
      <c r="H46" s="440">
        <v>8</v>
      </c>
      <c r="I46" s="440">
        <v>8</v>
      </c>
      <c r="J46" s="440">
        <v>6</v>
      </c>
      <c r="K46" s="440">
        <v>6</v>
      </c>
      <c r="L46" s="440">
        <v>6</v>
      </c>
      <c r="M46" s="440">
        <v>6</v>
      </c>
      <c r="N46" s="440">
        <v>6</v>
      </c>
      <c r="O46" s="440">
        <v>6</v>
      </c>
      <c r="P46" s="440">
        <v>6</v>
      </c>
      <c r="Q46" s="440">
        <v>6</v>
      </c>
      <c r="R46" s="185"/>
      <c r="S46" s="185"/>
      <c r="T46" s="558">
        <v>6</v>
      </c>
      <c r="U46" s="556">
        <v>8</v>
      </c>
      <c r="V46" s="86" t="s">
        <v>229</v>
      </c>
      <c r="W46" s="87">
        <f>SUM(E46:U46)</f>
        <v>96</v>
      </c>
      <c r="X46" s="14"/>
      <c r="Y46" s="14"/>
      <c r="Z46" s="558">
        <v>6</v>
      </c>
      <c r="AA46" s="556">
        <v>6</v>
      </c>
      <c r="AB46" s="439">
        <v>6</v>
      </c>
      <c r="AC46" s="439">
        <v>6</v>
      </c>
      <c r="AD46" s="439">
        <v>6</v>
      </c>
      <c r="AE46" s="439">
        <v>6</v>
      </c>
      <c r="AF46" s="439">
        <v>6</v>
      </c>
      <c r="AG46" s="439">
        <v>6</v>
      </c>
      <c r="AH46" s="439">
        <v>4</v>
      </c>
      <c r="AI46" s="439">
        <v>6</v>
      </c>
      <c r="AJ46" s="439">
        <v>6</v>
      </c>
      <c r="AK46" s="439">
        <v>6</v>
      </c>
      <c r="AL46" s="439">
        <v>6</v>
      </c>
      <c r="AM46" s="439">
        <v>6</v>
      </c>
      <c r="AN46" s="439">
        <v>6</v>
      </c>
      <c r="AO46" s="439">
        <v>4</v>
      </c>
      <c r="AP46" s="439">
        <v>4</v>
      </c>
      <c r="AQ46" s="439">
        <v>4</v>
      </c>
      <c r="AR46" s="439">
        <v>4</v>
      </c>
      <c r="AS46" s="437">
        <v>4</v>
      </c>
      <c r="AT46" s="437">
        <v>4</v>
      </c>
      <c r="AU46" s="642">
        <v>4</v>
      </c>
      <c r="AV46" s="558">
        <v>4</v>
      </c>
      <c r="AW46" s="86" t="s">
        <v>231</v>
      </c>
      <c r="AX46" s="185"/>
      <c r="AY46" s="149">
        <f t="shared" si="25"/>
        <v>120</v>
      </c>
      <c r="AZ46" s="624"/>
      <c r="BA46" s="624"/>
      <c r="BB46" s="624"/>
      <c r="BC46" s="624"/>
      <c r="BD46" s="624"/>
      <c r="BE46" s="624"/>
      <c r="BF46" s="624"/>
      <c r="BG46" s="624"/>
      <c r="BH46" s="612">
        <f t="shared" si="26"/>
        <v>216</v>
      </c>
    </row>
    <row r="47" spans="1:60">
      <c r="A47" s="529"/>
      <c r="B47" s="766"/>
      <c r="C47" s="768"/>
      <c r="D47" s="13" t="s">
        <v>68</v>
      </c>
      <c r="E47" s="409">
        <v>0</v>
      </c>
      <c r="F47" s="409">
        <v>0</v>
      </c>
      <c r="G47" s="409">
        <v>2</v>
      </c>
      <c r="H47" s="409">
        <v>0</v>
      </c>
      <c r="I47" s="409">
        <v>0</v>
      </c>
      <c r="J47" s="409">
        <v>0</v>
      </c>
      <c r="K47" s="409">
        <v>0</v>
      </c>
      <c r="L47" s="409">
        <v>0</v>
      </c>
      <c r="M47" s="409">
        <v>0</v>
      </c>
      <c r="N47" s="409">
        <v>0</v>
      </c>
      <c r="O47" s="409">
        <v>0</v>
      </c>
      <c r="P47" s="409">
        <v>0</v>
      </c>
      <c r="Q47" s="409">
        <v>0</v>
      </c>
      <c r="R47" s="185"/>
      <c r="S47" s="185"/>
      <c r="T47" s="640">
        <v>0</v>
      </c>
      <c r="U47" s="372">
        <v>0</v>
      </c>
      <c r="V47" s="86"/>
      <c r="W47" s="90">
        <f>SUM(E47:U47)</f>
        <v>2</v>
      </c>
      <c r="X47" s="14"/>
      <c r="Y47" s="14"/>
      <c r="Z47" s="640">
        <v>0</v>
      </c>
      <c r="AA47" s="372">
        <v>0</v>
      </c>
      <c r="AB47" s="48">
        <v>0</v>
      </c>
      <c r="AC47" s="48">
        <v>0</v>
      </c>
      <c r="AD47" s="48">
        <v>0</v>
      </c>
      <c r="AE47" s="48">
        <v>0</v>
      </c>
      <c r="AF47" s="48">
        <v>0</v>
      </c>
      <c r="AG47" s="48">
        <v>0</v>
      </c>
      <c r="AH47" s="48">
        <v>0</v>
      </c>
      <c r="AI47" s="48">
        <v>0</v>
      </c>
      <c r="AJ47" s="48">
        <v>0</v>
      </c>
      <c r="AK47" s="48">
        <v>2</v>
      </c>
      <c r="AL47" s="48">
        <v>0</v>
      </c>
      <c r="AM47" s="48">
        <v>0</v>
      </c>
      <c r="AN47" s="48">
        <v>0</v>
      </c>
      <c r="AO47" s="48">
        <v>2</v>
      </c>
      <c r="AP47" s="48">
        <v>2</v>
      </c>
      <c r="AQ47" s="48">
        <v>2</v>
      </c>
      <c r="AR47" s="48">
        <v>2</v>
      </c>
      <c r="AS47" s="234">
        <v>2</v>
      </c>
      <c r="AT47" s="234">
        <v>0</v>
      </c>
      <c r="AU47" s="611">
        <v>2</v>
      </c>
      <c r="AV47" s="640">
        <v>2</v>
      </c>
      <c r="AW47" s="86"/>
      <c r="AX47" s="406"/>
      <c r="AY47" s="90">
        <f t="shared" si="25"/>
        <v>16</v>
      </c>
      <c r="AZ47" s="624"/>
      <c r="BA47" s="624"/>
      <c r="BB47" s="624"/>
      <c r="BC47" s="624"/>
      <c r="BD47" s="624"/>
      <c r="BE47" s="624"/>
      <c r="BF47" s="624"/>
      <c r="BG47" s="624"/>
      <c r="BH47" s="613">
        <f>SUM(W47,AY47)</f>
        <v>18</v>
      </c>
    </row>
    <row r="48" spans="1:60" ht="15.75" customHeight="1">
      <c r="A48" s="529"/>
      <c r="B48" s="765" t="s">
        <v>183</v>
      </c>
      <c r="C48" s="767" t="s">
        <v>198</v>
      </c>
      <c r="D48" s="10" t="s">
        <v>67</v>
      </c>
      <c r="E48" s="407"/>
      <c r="F48" s="407"/>
      <c r="G48" s="407"/>
      <c r="H48" s="407"/>
      <c r="I48" s="407"/>
      <c r="J48" s="407"/>
      <c r="K48" s="407"/>
      <c r="L48" s="407"/>
      <c r="M48" s="407"/>
      <c r="N48" s="407"/>
      <c r="O48" s="407"/>
      <c r="P48" s="407"/>
      <c r="Q48" s="407"/>
      <c r="R48" s="185"/>
      <c r="S48" s="185"/>
      <c r="T48" s="587"/>
      <c r="U48" s="588"/>
      <c r="V48" s="86"/>
      <c r="W48" s="87">
        <f>SUM(E48:Q48)</f>
        <v>0</v>
      </c>
      <c r="X48" s="14"/>
      <c r="Y48" s="14"/>
      <c r="Z48" s="558"/>
      <c r="AA48" s="556"/>
      <c r="AB48" s="85"/>
      <c r="AC48" s="85"/>
      <c r="AD48" s="85"/>
      <c r="AE48" s="85"/>
      <c r="AF48" s="85"/>
      <c r="AG48" s="85"/>
      <c r="AH48" s="186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639"/>
      <c r="AV48" s="558"/>
      <c r="AW48" s="86"/>
      <c r="AX48" s="404"/>
      <c r="AY48" s="149">
        <f>AS48</f>
        <v>0</v>
      </c>
      <c r="AZ48" s="624"/>
      <c r="BA48" s="624"/>
      <c r="BB48" s="624"/>
      <c r="BC48" s="624"/>
      <c r="BD48" s="624"/>
      <c r="BE48" s="624"/>
      <c r="BF48" s="624"/>
      <c r="BG48" s="624"/>
      <c r="BH48" s="612">
        <f t="shared" si="26"/>
        <v>0</v>
      </c>
    </row>
    <row r="49" spans="1:60">
      <c r="A49" s="529"/>
      <c r="B49" s="766"/>
      <c r="C49" s="768"/>
      <c r="D49" s="13" t="s">
        <v>68</v>
      </c>
      <c r="E49" s="409"/>
      <c r="F49" s="409"/>
      <c r="G49" s="409"/>
      <c r="H49" s="409"/>
      <c r="I49" s="409"/>
      <c r="J49" s="409"/>
      <c r="K49" s="409"/>
      <c r="L49" s="409"/>
      <c r="M49" s="409"/>
      <c r="N49" s="409"/>
      <c r="O49" s="409"/>
      <c r="P49" s="409"/>
      <c r="Q49" s="409"/>
      <c r="R49" s="185"/>
      <c r="S49" s="185"/>
      <c r="T49" s="592"/>
      <c r="U49" s="591"/>
      <c r="V49" s="86"/>
      <c r="W49" s="90">
        <f>SUM(E49:Q49)</f>
        <v>0</v>
      </c>
      <c r="X49" s="405"/>
      <c r="Y49" s="405"/>
      <c r="Z49" s="640"/>
      <c r="AA49" s="372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234"/>
      <c r="AT49" s="234"/>
      <c r="AU49" s="610"/>
      <c r="AV49" s="640"/>
      <c r="AW49" s="86"/>
      <c r="AX49" s="406"/>
      <c r="AY49" s="244">
        <f>SUM(AB49:AR49)</f>
        <v>0</v>
      </c>
      <c r="AZ49" s="624"/>
      <c r="BA49" s="624"/>
      <c r="BB49" s="624"/>
      <c r="BC49" s="624"/>
      <c r="BD49" s="624"/>
      <c r="BE49" s="624"/>
      <c r="BF49" s="624"/>
      <c r="BG49" s="624"/>
      <c r="BH49" s="613">
        <f t="shared" si="26"/>
        <v>0</v>
      </c>
    </row>
    <row r="50" spans="1:60" ht="13.5" customHeight="1">
      <c r="A50" s="529"/>
      <c r="B50" s="765" t="s">
        <v>184</v>
      </c>
      <c r="C50" s="767" t="s">
        <v>198</v>
      </c>
      <c r="D50" s="10" t="s">
        <v>67</v>
      </c>
      <c r="E50" s="407"/>
      <c r="F50" s="407"/>
      <c r="G50" s="407"/>
      <c r="H50" s="407"/>
      <c r="I50" s="407"/>
      <c r="J50" s="407"/>
      <c r="K50" s="407"/>
      <c r="L50" s="407"/>
      <c r="M50" s="407"/>
      <c r="N50" s="407"/>
      <c r="O50" s="407"/>
      <c r="P50" s="407"/>
      <c r="Q50" s="407"/>
      <c r="R50" s="185"/>
      <c r="S50" s="185"/>
      <c r="T50" s="601"/>
      <c r="U50" s="588"/>
      <c r="V50" s="86"/>
      <c r="W50" s="87">
        <f t="shared" ref="W50:W55" si="27">SUM(E50:U50)</f>
        <v>0</v>
      </c>
      <c r="X50" s="14"/>
      <c r="Y50" s="14"/>
      <c r="Z50" s="558"/>
      <c r="AA50" s="556"/>
      <c r="AB50" s="85"/>
      <c r="AC50" s="85"/>
      <c r="AD50" s="85"/>
      <c r="AE50" s="85"/>
      <c r="AF50" s="85"/>
      <c r="AG50" s="85"/>
      <c r="AH50" s="186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639"/>
      <c r="AV50" s="558"/>
      <c r="AW50" s="86"/>
      <c r="AX50" s="404"/>
      <c r="AY50" s="149">
        <f>SUM(Z50:AV50)</f>
        <v>0</v>
      </c>
      <c r="AZ50" s="624"/>
      <c r="BA50" s="624"/>
      <c r="BB50" s="624"/>
      <c r="BC50" s="624"/>
      <c r="BD50" s="624"/>
      <c r="BE50" s="624"/>
      <c r="BF50" s="624"/>
      <c r="BG50" s="624"/>
      <c r="BH50" s="612">
        <f t="shared" si="26"/>
        <v>0</v>
      </c>
    </row>
    <row r="51" spans="1:60">
      <c r="A51" s="529"/>
      <c r="B51" s="766"/>
      <c r="C51" s="768"/>
      <c r="D51" s="13" t="s">
        <v>68</v>
      </c>
      <c r="E51" s="409"/>
      <c r="F51" s="409"/>
      <c r="G51" s="409"/>
      <c r="H51" s="409"/>
      <c r="I51" s="409"/>
      <c r="J51" s="409"/>
      <c r="K51" s="409"/>
      <c r="L51" s="409"/>
      <c r="M51" s="409"/>
      <c r="N51" s="409"/>
      <c r="O51" s="409"/>
      <c r="P51" s="409"/>
      <c r="Q51" s="409"/>
      <c r="R51" s="185"/>
      <c r="S51" s="185"/>
      <c r="T51" s="602"/>
      <c r="U51" s="591"/>
      <c r="V51" s="86"/>
      <c r="W51" s="90">
        <f t="shared" si="27"/>
        <v>0</v>
      </c>
      <c r="X51" s="405"/>
      <c r="Y51" s="405"/>
      <c r="Z51" s="640"/>
      <c r="AA51" s="372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234"/>
      <c r="AT51" s="234"/>
      <c r="AU51" s="610"/>
      <c r="AV51" s="640"/>
      <c r="AW51" s="86"/>
      <c r="AX51" s="406"/>
      <c r="AY51" s="244">
        <f>SUM(Z51:AV51)</f>
        <v>0</v>
      </c>
      <c r="AZ51" s="624"/>
      <c r="BA51" s="624"/>
      <c r="BB51" s="624"/>
      <c r="BC51" s="624"/>
      <c r="BD51" s="624"/>
      <c r="BE51" s="624"/>
      <c r="BF51" s="624"/>
      <c r="BG51" s="624"/>
      <c r="BH51" s="613">
        <f t="shared" si="26"/>
        <v>0</v>
      </c>
    </row>
    <row r="52" spans="1:60" ht="15.75" customHeight="1">
      <c r="A52" s="529"/>
      <c r="B52" s="765" t="s">
        <v>197</v>
      </c>
      <c r="C52" s="767" t="s">
        <v>240</v>
      </c>
      <c r="D52" s="10" t="s">
        <v>67</v>
      </c>
      <c r="E52" s="440"/>
      <c r="F52" s="440"/>
      <c r="G52" s="440"/>
      <c r="H52" s="440"/>
      <c r="I52" s="440"/>
      <c r="J52" s="440"/>
      <c r="K52" s="440"/>
      <c r="L52" s="440"/>
      <c r="M52" s="440"/>
      <c r="N52" s="440"/>
      <c r="O52" s="440"/>
      <c r="P52" s="440"/>
      <c r="Q52" s="440"/>
      <c r="R52" s="185">
        <v>36</v>
      </c>
      <c r="S52" s="185">
        <v>36</v>
      </c>
      <c r="T52" s="601"/>
      <c r="U52" s="588"/>
      <c r="V52" s="86"/>
      <c r="W52" s="87">
        <f t="shared" si="27"/>
        <v>72</v>
      </c>
      <c r="X52" s="14"/>
      <c r="Y52" s="14"/>
      <c r="Z52" s="558"/>
      <c r="AA52" s="556"/>
      <c r="AB52" s="439"/>
      <c r="AC52" s="439"/>
      <c r="AD52" s="439"/>
      <c r="AE52" s="439"/>
      <c r="AF52" s="439"/>
      <c r="AG52" s="439"/>
      <c r="AH52" s="439"/>
      <c r="AI52" s="439"/>
      <c r="AJ52" s="439"/>
      <c r="AK52" s="439"/>
      <c r="AL52" s="439"/>
      <c r="AM52" s="439"/>
      <c r="AN52" s="439"/>
      <c r="AO52" s="439"/>
      <c r="AP52" s="439"/>
      <c r="AQ52" s="439"/>
      <c r="AR52" s="439"/>
      <c r="AS52" s="437"/>
      <c r="AT52" s="437"/>
      <c r="AU52" s="642"/>
      <c r="AV52" s="558"/>
      <c r="AW52" s="86"/>
      <c r="AX52" s="404"/>
      <c r="AY52" s="149">
        <f>SUM(Z52:AV52)</f>
        <v>0</v>
      </c>
      <c r="AZ52" s="624"/>
      <c r="BA52" s="624"/>
      <c r="BB52" s="624"/>
      <c r="BC52" s="624"/>
      <c r="BD52" s="624"/>
      <c r="BE52" s="624"/>
      <c r="BF52" s="624"/>
      <c r="BG52" s="624"/>
      <c r="BH52" s="612">
        <f t="shared" si="26"/>
        <v>72</v>
      </c>
    </row>
    <row r="53" spans="1:60" ht="15.75" customHeight="1">
      <c r="A53" s="529"/>
      <c r="B53" s="766"/>
      <c r="C53" s="768"/>
      <c r="D53" s="13" t="s">
        <v>68</v>
      </c>
      <c r="E53" s="409"/>
      <c r="F53" s="409"/>
      <c r="G53" s="409"/>
      <c r="H53" s="409"/>
      <c r="I53" s="409"/>
      <c r="J53" s="409"/>
      <c r="K53" s="409"/>
      <c r="L53" s="409"/>
      <c r="M53" s="409"/>
      <c r="N53" s="409"/>
      <c r="O53" s="409"/>
      <c r="P53" s="409"/>
      <c r="Q53" s="409"/>
      <c r="R53" s="185"/>
      <c r="S53" s="185"/>
      <c r="T53" s="602"/>
      <c r="U53" s="591"/>
      <c r="V53" s="86"/>
      <c r="W53" s="90">
        <f t="shared" si="27"/>
        <v>0</v>
      </c>
      <c r="X53" s="405"/>
      <c r="Y53" s="405"/>
      <c r="Z53" s="640"/>
      <c r="AA53" s="372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234"/>
      <c r="AT53" s="234"/>
      <c r="AU53" s="611"/>
      <c r="AV53" s="640"/>
      <c r="AW53" s="86"/>
      <c r="AX53" s="406"/>
      <c r="AY53" s="244">
        <f>SUM(Z53:AV53)</f>
        <v>0</v>
      </c>
      <c r="AZ53" s="624"/>
      <c r="BA53" s="624"/>
      <c r="BB53" s="624"/>
      <c r="BC53" s="624"/>
      <c r="BD53" s="624"/>
      <c r="BE53" s="624"/>
      <c r="BF53" s="624"/>
      <c r="BG53" s="624"/>
      <c r="BH53" s="613">
        <f t="shared" si="26"/>
        <v>0</v>
      </c>
    </row>
    <row r="54" spans="1:60" ht="24.75" customHeight="1">
      <c r="A54" s="529"/>
      <c r="B54" s="441" t="s">
        <v>183</v>
      </c>
      <c r="C54" s="541" t="s">
        <v>198</v>
      </c>
      <c r="D54" s="15" t="s">
        <v>67</v>
      </c>
      <c r="E54" s="407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185"/>
      <c r="S54" s="185"/>
      <c r="T54" s="593"/>
      <c r="U54" s="594"/>
      <c r="V54" s="86"/>
      <c r="W54" s="87">
        <f t="shared" si="27"/>
        <v>0</v>
      </c>
      <c r="X54" s="14"/>
      <c r="Y54" s="14"/>
      <c r="Z54" s="558"/>
      <c r="AA54" s="556"/>
      <c r="AB54" s="85"/>
      <c r="AC54" s="85"/>
      <c r="AD54" s="85"/>
      <c r="AE54" s="85"/>
      <c r="AF54" s="85"/>
      <c r="AG54" s="85"/>
      <c r="AH54" s="186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642"/>
      <c r="AV54" s="558"/>
      <c r="AW54" s="86"/>
      <c r="AX54" s="185">
        <v>36</v>
      </c>
      <c r="AY54" s="149">
        <f>SUM(Z54:AX54)</f>
        <v>36</v>
      </c>
      <c r="AZ54" s="624"/>
      <c r="BA54" s="624"/>
      <c r="BB54" s="624"/>
      <c r="BC54" s="624"/>
      <c r="BD54" s="624"/>
      <c r="BE54" s="624"/>
      <c r="BF54" s="624"/>
      <c r="BG54" s="624"/>
      <c r="BH54" s="612">
        <f t="shared" si="26"/>
        <v>36</v>
      </c>
    </row>
    <row r="55" spans="1:60" ht="27" customHeight="1" thickBot="1">
      <c r="A55" s="529"/>
      <c r="B55" s="516" t="s">
        <v>199</v>
      </c>
      <c r="C55" s="530" t="s">
        <v>200</v>
      </c>
      <c r="D55" s="150" t="s">
        <v>67</v>
      </c>
      <c r="E55" s="408"/>
      <c r="F55" s="401"/>
      <c r="G55" s="401"/>
      <c r="H55" s="401"/>
      <c r="I55" s="401"/>
      <c r="J55" s="401"/>
      <c r="K55" s="401"/>
      <c r="L55" s="401"/>
      <c r="M55" s="401"/>
      <c r="N55" s="401"/>
      <c r="O55" s="401"/>
      <c r="P55" s="401"/>
      <c r="Q55" s="401"/>
      <c r="R55" s="386"/>
      <c r="S55" s="386"/>
      <c r="T55" s="589"/>
      <c r="U55" s="590"/>
      <c r="V55" s="97"/>
      <c r="W55" s="402">
        <f t="shared" si="27"/>
        <v>0</v>
      </c>
      <c r="X55" s="393"/>
      <c r="Y55" s="393"/>
      <c r="Z55" s="656"/>
      <c r="AA55" s="653"/>
      <c r="AB55" s="119"/>
      <c r="AC55" s="119"/>
      <c r="AD55" s="119"/>
      <c r="AE55" s="119"/>
      <c r="AF55" s="119"/>
      <c r="AG55" s="119"/>
      <c r="AH55" s="187"/>
      <c r="AI55" s="395"/>
      <c r="AJ55" s="395"/>
      <c r="AK55" s="395"/>
      <c r="AL55" s="395"/>
      <c r="AM55" s="395"/>
      <c r="AN55" s="395"/>
      <c r="AO55" s="395"/>
      <c r="AP55" s="395"/>
      <c r="AQ55" s="395"/>
      <c r="AR55" s="395"/>
      <c r="AS55" s="395"/>
      <c r="AT55" s="395"/>
      <c r="AU55" s="652"/>
      <c r="AV55" s="653"/>
      <c r="AW55" s="86"/>
      <c r="AX55" s="403"/>
      <c r="AY55" s="402">
        <f>SUM(AV55:AW55)</f>
        <v>0</v>
      </c>
      <c r="AZ55" s="624"/>
      <c r="BA55" s="624"/>
      <c r="BB55" s="624"/>
      <c r="BC55" s="624"/>
      <c r="BD55" s="624"/>
      <c r="BE55" s="624"/>
      <c r="BF55" s="624"/>
      <c r="BG55" s="624"/>
      <c r="BH55" s="619">
        <f>SUM(W55,AY55)</f>
        <v>0</v>
      </c>
    </row>
    <row r="56" spans="1:60" ht="14.25" customHeight="1">
      <c r="A56" s="529"/>
      <c r="B56" s="531" t="s">
        <v>69</v>
      </c>
      <c r="C56" s="532"/>
      <c r="D56" s="540"/>
      <c r="E56" s="120">
        <f>SUM(E8,E16,E36)</f>
        <v>36</v>
      </c>
      <c r="F56" s="120">
        <f t="shared" ref="F56:U56" si="28">SUM(F8,F16,F36)</f>
        <v>36</v>
      </c>
      <c r="G56" s="120">
        <f t="shared" si="28"/>
        <v>34</v>
      </c>
      <c r="H56" s="120">
        <f t="shared" si="28"/>
        <v>36</v>
      </c>
      <c r="I56" s="120">
        <f t="shared" si="28"/>
        <v>36</v>
      </c>
      <c r="J56" s="120">
        <f t="shared" si="28"/>
        <v>34</v>
      </c>
      <c r="K56" s="120">
        <f t="shared" si="28"/>
        <v>36</v>
      </c>
      <c r="L56" s="120">
        <f t="shared" si="28"/>
        <v>36</v>
      </c>
      <c r="M56" s="120">
        <f t="shared" si="28"/>
        <v>36</v>
      </c>
      <c r="N56" s="120">
        <f t="shared" si="28"/>
        <v>34</v>
      </c>
      <c r="O56" s="120">
        <f t="shared" si="28"/>
        <v>36</v>
      </c>
      <c r="P56" s="120">
        <f t="shared" si="28"/>
        <v>36</v>
      </c>
      <c r="Q56" s="120">
        <f t="shared" si="28"/>
        <v>36</v>
      </c>
      <c r="R56" s="452">
        <f t="shared" si="28"/>
        <v>36</v>
      </c>
      <c r="S56" s="176">
        <f t="shared" si="28"/>
        <v>36</v>
      </c>
      <c r="T56" s="549">
        <f t="shared" si="28"/>
        <v>36</v>
      </c>
      <c r="U56" s="549">
        <f t="shared" si="28"/>
        <v>12</v>
      </c>
      <c r="V56" s="575"/>
      <c r="W56" s="412">
        <f t="shared" ref="W56:AV56" si="29">SUM(W8,W16,W36)</f>
        <v>582</v>
      </c>
      <c r="X56" s="109">
        <f t="shared" si="29"/>
        <v>0</v>
      </c>
      <c r="Y56" s="109">
        <f t="shared" si="29"/>
        <v>0</v>
      </c>
      <c r="Z56" s="549">
        <f t="shared" si="29"/>
        <v>36</v>
      </c>
      <c r="AA56" s="549">
        <f t="shared" si="29"/>
        <v>34</v>
      </c>
      <c r="AB56" s="120">
        <f t="shared" si="29"/>
        <v>36</v>
      </c>
      <c r="AC56" s="120">
        <f t="shared" si="29"/>
        <v>34</v>
      </c>
      <c r="AD56" s="120">
        <f t="shared" si="29"/>
        <v>36</v>
      </c>
      <c r="AE56" s="120">
        <f t="shared" si="29"/>
        <v>34</v>
      </c>
      <c r="AF56" s="120">
        <f t="shared" si="29"/>
        <v>34</v>
      </c>
      <c r="AG56" s="120">
        <f t="shared" si="29"/>
        <v>36</v>
      </c>
      <c r="AH56" s="120">
        <f t="shared" si="29"/>
        <v>34</v>
      </c>
      <c r="AI56" s="120">
        <f t="shared" si="29"/>
        <v>34</v>
      </c>
      <c r="AJ56" s="120">
        <f t="shared" si="29"/>
        <v>36</v>
      </c>
      <c r="AK56" s="120">
        <f t="shared" si="29"/>
        <v>32</v>
      </c>
      <c r="AL56" s="120">
        <f t="shared" si="29"/>
        <v>36</v>
      </c>
      <c r="AM56" s="120">
        <f t="shared" si="29"/>
        <v>34</v>
      </c>
      <c r="AN56" s="120">
        <f t="shared" si="29"/>
        <v>36</v>
      </c>
      <c r="AO56" s="120">
        <f t="shared" si="29"/>
        <v>28</v>
      </c>
      <c r="AP56" s="120">
        <f t="shared" si="29"/>
        <v>32</v>
      </c>
      <c r="AQ56" s="120">
        <f t="shared" si="29"/>
        <v>30</v>
      </c>
      <c r="AR56" s="120">
        <f t="shared" si="29"/>
        <v>33</v>
      </c>
      <c r="AS56" s="120">
        <f t="shared" si="29"/>
        <v>32</v>
      </c>
      <c r="AT56" s="120">
        <f t="shared" si="29"/>
        <v>34</v>
      </c>
      <c r="AU56" s="549">
        <f t="shared" si="29"/>
        <v>32</v>
      </c>
      <c r="AV56" s="549">
        <f t="shared" si="29"/>
        <v>30</v>
      </c>
      <c r="AW56" s="86"/>
      <c r="AX56" s="176">
        <f>SUM(AX8,AX16,AX36)</f>
        <v>36</v>
      </c>
      <c r="AY56" s="412">
        <f>SUM(AY8,AY16,AY36)</f>
        <v>809</v>
      </c>
      <c r="AZ56" s="624"/>
      <c r="BA56" s="624"/>
      <c r="BB56" s="624"/>
      <c r="BC56" s="624"/>
      <c r="BD56" s="624"/>
      <c r="BE56" s="624"/>
      <c r="BF56" s="624"/>
      <c r="BG56" s="624"/>
      <c r="BH56" s="620">
        <f>SUM(BH8,BH16,BH36)</f>
        <v>1224</v>
      </c>
    </row>
    <row r="57" spans="1:60" ht="19.5" customHeight="1">
      <c r="A57" s="529"/>
      <c r="B57" s="517" t="s">
        <v>70</v>
      </c>
      <c r="C57" s="518"/>
      <c r="D57" s="519"/>
      <c r="E57" s="67">
        <f t="shared" ref="E57:U57" si="30">SUM(E9,E17,E37)</f>
        <v>0</v>
      </c>
      <c r="F57" s="67">
        <f t="shared" si="30"/>
        <v>0</v>
      </c>
      <c r="G57" s="67">
        <f t="shared" si="30"/>
        <v>2</v>
      </c>
      <c r="H57" s="67">
        <f t="shared" si="30"/>
        <v>0</v>
      </c>
      <c r="I57" s="67">
        <f t="shared" si="30"/>
        <v>0</v>
      </c>
      <c r="J57" s="67">
        <f t="shared" si="30"/>
        <v>2</v>
      </c>
      <c r="K57" s="67">
        <f t="shared" si="30"/>
        <v>0</v>
      </c>
      <c r="L57" s="67">
        <f t="shared" si="30"/>
        <v>0</v>
      </c>
      <c r="M57" s="67">
        <f t="shared" si="30"/>
        <v>0</v>
      </c>
      <c r="N57" s="67">
        <f t="shared" si="30"/>
        <v>2</v>
      </c>
      <c r="O57" s="67">
        <f t="shared" si="30"/>
        <v>0</v>
      </c>
      <c r="P57" s="67">
        <f t="shared" si="30"/>
        <v>0</v>
      </c>
      <c r="Q57" s="67">
        <f t="shared" si="30"/>
        <v>0</v>
      </c>
      <c r="R57" s="595">
        <f t="shared" si="30"/>
        <v>0</v>
      </c>
      <c r="S57" s="596">
        <f t="shared" si="30"/>
        <v>0</v>
      </c>
      <c r="T57" s="550">
        <f t="shared" si="30"/>
        <v>0</v>
      </c>
      <c r="U57" s="550">
        <f t="shared" si="30"/>
        <v>0</v>
      </c>
      <c r="V57" s="89"/>
      <c r="W57" s="68">
        <f t="shared" ref="W57:AV57" si="31">SUM(W9,W17,W37)</f>
        <v>6</v>
      </c>
      <c r="X57" s="413">
        <f t="shared" si="31"/>
        <v>0</v>
      </c>
      <c r="Y57" s="413">
        <f t="shared" si="31"/>
        <v>0</v>
      </c>
      <c r="Z57" s="550">
        <f t="shared" si="31"/>
        <v>0</v>
      </c>
      <c r="AA57" s="550">
        <f t="shared" si="31"/>
        <v>2</v>
      </c>
      <c r="AB57" s="67">
        <f t="shared" si="31"/>
        <v>0</v>
      </c>
      <c r="AC57" s="67">
        <f t="shared" si="31"/>
        <v>2</v>
      </c>
      <c r="AD57" s="67">
        <f t="shared" si="31"/>
        <v>0</v>
      </c>
      <c r="AE57" s="67">
        <f t="shared" si="31"/>
        <v>2</v>
      </c>
      <c r="AF57" s="67">
        <f t="shared" si="31"/>
        <v>2</v>
      </c>
      <c r="AG57" s="67">
        <f t="shared" si="31"/>
        <v>0</v>
      </c>
      <c r="AH57" s="67">
        <f t="shared" si="31"/>
        <v>2</v>
      </c>
      <c r="AI57" s="67">
        <f t="shared" si="31"/>
        <v>2</v>
      </c>
      <c r="AJ57" s="67">
        <f t="shared" si="31"/>
        <v>0</v>
      </c>
      <c r="AK57" s="67">
        <f t="shared" si="31"/>
        <v>4</v>
      </c>
      <c r="AL57" s="67">
        <f t="shared" si="31"/>
        <v>0</v>
      </c>
      <c r="AM57" s="67">
        <f t="shared" si="31"/>
        <v>2</v>
      </c>
      <c r="AN57" s="67">
        <f t="shared" si="31"/>
        <v>0</v>
      </c>
      <c r="AO57" s="67">
        <f t="shared" si="31"/>
        <v>8</v>
      </c>
      <c r="AP57" s="67">
        <f t="shared" si="31"/>
        <v>4</v>
      </c>
      <c r="AQ57" s="67">
        <f t="shared" si="31"/>
        <v>6</v>
      </c>
      <c r="AR57" s="67">
        <f t="shared" si="31"/>
        <v>3</v>
      </c>
      <c r="AS57" s="67">
        <f t="shared" si="31"/>
        <v>4</v>
      </c>
      <c r="AT57" s="67">
        <f t="shared" si="31"/>
        <v>2</v>
      </c>
      <c r="AU57" s="550">
        <f t="shared" si="31"/>
        <v>4</v>
      </c>
      <c r="AV57" s="550">
        <f t="shared" si="31"/>
        <v>6</v>
      </c>
      <c r="AW57" s="89"/>
      <c r="AX57" s="143">
        <f>SUM(AX9,AX17,AX37)</f>
        <v>0</v>
      </c>
      <c r="AY57" s="68">
        <f>SUM(AY9,AY17,AY37)</f>
        <v>55</v>
      </c>
      <c r="AZ57" s="624"/>
      <c r="BA57" s="624"/>
      <c r="BB57" s="624"/>
      <c r="BC57" s="624"/>
      <c r="BD57" s="624"/>
      <c r="BE57" s="624"/>
      <c r="BF57" s="624"/>
      <c r="BG57" s="624"/>
      <c r="BH57" s="621">
        <f>SUM(BH9,BH17,BH37)</f>
        <v>49</v>
      </c>
    </row>
    <row r="58" spans="1:60" ht="12.75" customHeight="1" thickBot="1">
      <c r="A58" s="534"/>
      <c r="B58" s="520" t="s">
        <v>71</v>
      </c>
      <c r="C58" s="521"/>
      <c r="D58" s="522"/>
      <c r="E58" s="131">
        <f>SUM(E56:E57)</f>
        <v>36</v>
      </c>
      <c r="F58" s="131">
        <f t="shared" ref="F58:BH58" si="32">SUM(F56:F57)</f>
        <v>36</v>
      </c>
      <c r="G58" s="131">
        <f t="shared" si="32"/>
        <v>36</v>
      </c>
      <c r="H58" s="131">
        <f t="shared" si="32"/>
        <v>36</v>
      </c>
      <c r="I58" s="131">
        <f t="shared" si="32"/>
        <v>36</v>
      </c>
      <c r="J58" s="131">
        <f t="shared" si="32"/>
        <v>36</v>
      </c>
      <c r="K58" s="131">
        <f t="shared" si="32"/>
        <v>36</v>
      </c>
      <c r="L58" s="131">
        <f t="shared" si="32"/>
        <v>36</v>
      </c>
      <c r="M58" s="131">
        <f t="shared" si="32"/>
        <v>36</v>
      </c>
      <c r="N58" s="131">
        <f t="shared" si="32"/>
        <v>36</v>
      </c>
      <c r="O58" s="131">
        <f t="shared" si="32"/>
        <v>36</v>
      </c>
      <c r="P58" s="131">
        <f t="shared" si="32"/>
        <v>36</v>
      </c>
      <c r="Q58" s="131">
        <f t="shared" si="32"/>
        <v>36</v>
      </c>
      <c r="R58" s="457">
        <f t="shared" si="32"/>
        <v>36</v>
      </c>
      <c r="S58" s="178">
        <f t="shared" si="32"/>
        <v>36</v>
      </c>
      <c r="T58" s="551">
        <f t="shared" si="32"/>
        <v>36</v>
      </c>
      <c r="U58" s="551">
        <f t="shared" si="32"/>
        <v>12</v>
      </c>
      <c r="V58" s="364"/>
      <c r="W58" s="204">
        <f t="shared" si="32"/>
        <v>588</v>
      </c>
      <c r="X58" s="442">
        <f t="shared" si="32"/>
        <v>0</v>
      </c>
      <c r="Y58" s="442">
        <f t="shared" si="32"/>
        <v>0</v>
      </c>
      <c r="Z58" s="551">
        <f t="shared" si="32"/>
        <v>36</v>
      </c>
      <c r="AA58" s="551">
        <f t="shared" si="32"/>
        <v>36</v>
      </c>
      <c r="AB58" s="131">
        <f t="shared" si="32"/>
        <v>36</v>
      </c>
      <c r="AC58" s="131">
        <f t="shared" si="32"/>
        <v>36</v>
      </c>
      <c r="AD58" s="131">
        <f t="shared" si="32"/>
        <v>36</v>
      </c>
      <c r="AE58" s="131">
        <f t="shared" si="32"/>
        <v>36</v>
      </c>
      <c r="AF58" s="131">
        <f t="shared" si="32"/>
        <v>36</v>
      </c>
      <c r="AG58" s="131">
        <f t="shared" si="32"/>
        <v>36</v>
      </c>
      <c r="AH58" s="131">
        <f t="shared" si="32"/>
        <v>36</v>
      </c>
      <c r="AI58" s="131">
        <f t="shared" si="32"/>
        <v>36</v>
      </c>
      <c r="AJ58" s="131">
        <f t="shared" si="32"/>
        <v>36</v>
      </c>
      <c r="AK58" s="131">
        <f t="shared" si="32"/>
        <v>36</v>
      </c>
      <c r="AL58" s="131">
        <f t="shared" si="32"/>
        <v>36</v>
      </c>
      <c r="AM58" s="131">
        <f t="shared" si="32"/>
        <v>36</v>
      </c>
      <c r="AN58" s="131">
        <f t="shared" si="32"/>
        <v>36</v>
      </c>
      <c r="AO58" s="131">
        <f>SUM(AO56:AO57)</f>
        <v>36</v>
      </c>
      <c r="AP58" s="131">
        <f t="shared" si="32"/>
        <v>36</v>
      </c>
      <c r="AQ58" s="131">
        <f t="shared" si="32"/>
        <v>36</v>
      </c>
      <c r="AR58" s="131">
        <f t="shared" si="32"/>
        <v>36</v>
      </c>
      <c r="AS58" s="131">
        <f t="shared" si="32"/>
        <v>36</v>
      </c>
      <c r="AT58" s="131">
        <f t="shared" si="32"/>
        <v>36</v>
      </c>
      <c r="AU58" s="551">
        <f t="shared" si="32"/>
        <v>36</v>
      </c>
      <c r="AV58" s="551">
        <f t="shared" si="32"/>
        <v>36</v>
      </c>
      <c r="AW58" s="86"/>
      <c r="AX58" s="178">
        <f t="shared" si="32"/>
        <v>36</v>
      </c>
      <c r="AY58" s="204">
        <f t="shared" si="32"/>
        <v>864</v>
      </c>
      <c r="AZ58" s="624"/>
      <c r="BA58" s="624"/>
      <c r="BB58" s="624"/>
      <c r="BC58" s="624"/>
      <c r="BD58" s="624"/>
      <c r="BE58" s="624"/>
      <c r="BF58" s="624"/>
      <c r="BG58" s="624"/>
      <c r="BH58" s="622">
        <f t="shared" si="32"/>
        <v>1273</v>
      </c>
    </row>
    <row r="59" spans="1:60" ht="12.75" customHeight="1">
      <c r="A59" s="510"/>
      <c r="AB59" s="188"/>
      <c r="AC59" s="188"/>
      <c r="AD59" s="188"/>
      <c r="AE59" s="188"/>
      <c r="AF59" s="188"/>
      <c r="AG59" s="188"/>
      <c r="AH59" s="188"/>
      <c r="AI59" s="188"/>
      <c r="AJ59" s="188"/>
      <c r="AK59" s="188"/>
      <c r="AL59" s="188"/>
      <c r="AM59" s="188"/>
      <c r="AN59" s="188"/>
      <c r="AO59" s="188"/>
      <c r="AP59" s="188"/>
      <c r="AQ59" s="188"/>
      <c r="AR59" s="188"/>
      <c r="AS59" s="188"/>
      <c r="AT59" s="188"/>
      <c r="AU59" s="188"/>
      <c r="AV59" s="188"/>
    </row>
    <row r="60" spans="1:60" ht="13.5" customHeight="1">
      <c r="A60" s="510"/>
    </row>
    <row r="61" spans="1:60">
      <c r="A61" s="510"/>
    </row>
    <row r="62" spans="1:60" ht="12.75" customHeight="1">
      <c r="A62" s="510"/>
    </row>
    <row r="63" spans="1:60">
      <c r="A63" s="510"/>
    </row>
    <row r="64" spans="1:60" ht="20.100000000000001" customHeight="1">
      <c r="A64" s="510"/>
    </row>
    <row r="65" spans="1:1" ht="20.100000000000001" customHeight="1">
      <c r="A65" s="510"/>
    </row>
    <row r="66" spans="1:1" ht="42" customHeight="1">
      <c r="A66" s="510"/>
    </row>
    <row r="67" spans="1:1" ht="59.25" customHeight="1">
      <c r="A67" s="510"/>
    </row>
    <row r="68" spans="1:1" ht="20.100000000000001" customHeight="1">
      <c r="A68" s="510"/>
    </row>
    <row r="69" spans="1:1" ht="20.100000000000001" customHeight="1">
      <c r="A69" s="510"/>
    </row>
    <row r="70" spans="1:1" ht="12.75" customHeight="1">
      <c r="A70" s="510"/>
    </row>
    <row r="71" spans="1:1">
      <c r="A71" s="510"/>
    </row>
    <row r="72" spans="1:1" ht="27" customHeight="1">
      <c r="A72" s="510"/>
    </row>
    <row r="73" spans="1:1" ht="36.75" customHeight="1">
      <c r="A73" s="510"/>
    </row>
    <row r="74" spans="1:1">
      <c r="A74" s="510"/>
    </row>
    <row r="75" spans="1:1">
      <c r="A75" s="510"/>
    </row>
    <row r="76" spans="1:1">
      <c r="A76" s="510"/>
    </row>
    <row r="77" spans="1:1" ht="43.5" customHeight="1">
      <c r="A77" s="510"/>
    </row>
    <row r="78" spans="1:1" ht="31.5" customHeight="1">
      <c r="A78" s="510"/>
    </row>
    <row r="79" spans="1:1">
      <c r="A79" s="510"/>
    </row>
    <row r="80" spans="1:1">
      <c r="A80" s="510"/>
    </row>
    <row r="81" spans="1:1">
      <c r="A81" s="510"/>
    </row>
    <row r="82" spans="1:1">
      <c r="A82" s="510"/>
    </row>
    <row r="83" spans="1:1">
      <c r="A83" s="510"/>
    </row>
    <row r="84" spans="1:1">
      <c r="A84" s="510"/>
    </row>
    <row r="85" spans="1:1" ht="19.5" customHeight="1">
      <c r="A85" s="510"/>
    </row>
    <row r="86" spans="1:1" ht="20.100000000000001" customHeight="1">
      <c r="A86" s="510"/>
    </row>
    <row r="87" spans="1:1" ht="12.75" customHeight="1">
      <c r="A87" s="510"/>
    </row>
    <row r="88" spans="1:1" ht="12.75" customHeight="1">
      <c r="A88" s="510"/>
    </row>
    <row r="89" spans="1:1" ht="12.75" hidden="1" customHeight="1">
      <c r="A89" s="510"/>
    </row>
    <row r="90" spans="1:1" ht="12.75" hidden="1" customHeight="1">
      <c r="A90" s="510"/>
    </row>
    <row r="91" spans="1:1" ht="12.75" hidden="1" customHeight="1">
      <c r="A91" s="510"/>
    </row>
    <row r="92" spans="1:1" ht="12.75" hidden="1" customHeight="1">
      <c r="A92" s="510"/>
    </row>
    <row r="93" spans="1:1">
      <c r="A93" s="510"/>
    </row>
    <row r="94" spans="1:1" ht="13.5" thickBot="1">
      <c r="A94" s="511"/>
    </row>
    <row r="95" spans="1:1" ht="27" customHeight="1">
      <c r="A95" s="738" t="s">
        <v>81</v>
      </c>
    </row>
    <row r="96" spans="1:1" ht="27" customHeight="1">
      <c r="A96" s="739"/>
    </row>
    <row r="97" spans="1:1">
      <c r="A97" s="739"/>
    </row>
    <row r="98" spans="1:1">
      <c r="A98" s="739"/>
    </row>
    <row r="99" spans="1:1" ht="12.75" hidden="1" customHeight="1">
      <c r="A99" s="739"/>
    </row>
    <row r="100" spans="1:1" ht="12.75" hidden="1" customHeight="1">
      <c r="A100" s="739"/>
    </row>
    <row r="101" spans="1:1" ht="12.75" hidden="1" customHeight="1">
      <c r="A101" s="739"/>
    </row>
    <row r="102" spans="1:1" ht="12.75" hidden="1" customHeight="1">
      <c r="A102" s="739"/>
    </row>
    <row r="103" spans="1:1" ht="12.75" hidden="1" customHeight="1">
      <c r="A103" s="739"/>
    </row>
    <row r="104" spans="1:1" ht="12.75" hidden="1" customHeight="1">
      <c r="A104" s="739"/>
    </row>
    <row r="105" spans="1:1">
      <c r="A105" s="739"/>
    </row>
    <row r="106" spans="1:1">
      <c r="A106" s="739"/>
    </row>
    <row r="107" spans="1:1" ht="24.95" customHeight="1">
      <c r="A107" s="739"/>
    </row>
    <row r="108" spans="1:1" ht="24.95" customHeight="1">
      <c r="A108" s="739"/>
    </row>
    <row r="109" spans="1:1" ht="24.95" customHeight="1" thickBot="1">
      <c r="A109" s="740"/>
    </row>
  </sheetData>
  <mergeCells count="60">
    <mergeCell ref="B32:B33"/>
    <mergeCell ref="C32:C33"/>
    <mergeCell ref="B44:B45"/>
    <mergeCell ref="C44:C45"/>
    <mergeCell ref="B48:B49"/>
    <mergeCell ref="B24:B25"/>
    <mergeCell ref="C24:C25"/>
    <mergeCell ref="B28:B29"/>
    <mergeCell ref="C30:C31"/>
    <mergeCell ref="B30:B31"/>
    <mergeCell ref="B26:B27"/>
    <mergeCell ref="C18:C19"/>
    <mergeCell ref="B18:B19"/>
    <mergeCell ref="C20:C21"/>
    <mergeCell ref="B20:B21"/>
    <mergeCell ref="B22:B23"/>
    <mergeCell ref="C22:C23"/>
    <mergeCell ref="C10:C11"/>
    <mergeCell ref="B10:B11"/>
    <mergeCell ref="B12:B13"/>
    <mergeCell ref="C12:C13"/>
    <mergeCell ref="B14:B15"/>
    <mergeCell ref="C14:C15"/>
    <mergeCell ref="A95:A109"/>
    <mergeCell ref="A3:A7"/>
    <mergeCell ref="BC3:BF3"/>
    <mergeCell ref="BH3:BH7"/>
    <mergeCell ref="E4:BG4"/>
    <mergeCell ref="E6:BG6"/>
    <mergeCell ref="N3:Q3"/>
    <mergeCell ref="Y3:AB3"/>
    <mergeCell ref="AD3:AF3"/>
    <mergeCell ref="AL3:AN3"/>
    <mergeCell ref="AH3:AJ3"/>
    <mergeCell ref="F3:H3"/>
    <mergeCell ref="AP3:AS3"/>
    <mergeCell ref="S3:U3"/>
    <mergeCell ref="AZ3:BB3"/>
    <mergeCell ref="J3:M3"/>
    <mergeCell ref="B42:B43"/>
    <mergeCell ref="C42:C43"/>
    <mergeCell ref="C50:C51"/>
    <mergeCell ref="B34:B35"/>
    <mergeCell ref="C34:C35"/>
    <mergeCell ref="AU3:AV3"/>
    <mergeCell ref="B3:B7"/>
    <mergeCell ref="C3:C7"/>
    <mergeCell ref="D3:D7"/>
    <mergeCell ref="B52:B53"/>
    <mergeCell ref="C52:C53"/>
    <mergeCell ref="C26:C27"/>
    <mergeCell ref="B40:B41"/>
    <mergeCell ref="C40:C41"/>
    <mergeCell ref="B46:B47"/>
    <mergeCell ref="C46:C47"/>
    <mergeCell ref="C28:C29"/>
    <mergeCell ref="C48:C49"/>
    <mergeCell ref="B38:B39"/>
    <mergeCell ref="C38:C39"/>
    <mergeCell ref="B50:B51"/>
  </mergeCells>
  <phoneticPr fontId="3" type="noConversion"/>
  <pageMargins left="0.39370078740157483" right="0.39370078740157483" top="0.39370078740157483" bottom="0.39370078740157483" header="0" footer="0"/>
  <pageSetup paperSize="9" scale="60" orientation="landscape" r:id="rId1"/>
  <headerFooter alignWithMargins="0"/>
  <rowBreaks count="1" manualBreakCount="1">
    <brk id="9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I82"/>
  <sheetViews>
    <sheetView topLeftCell="A31" zoomScale="90" zoomScaleNormal="90" workbookViewId="0">
      <selection activeCell="S37" sqref="S37"/>
    </sheetView>
  </sheetViews>
  <sheetFormatPr defaultRowHeight="12.75"/>
  <cols>
    <col min="1" max="1" width="2.85546875" customWidth="1"/>
    <col min="2" max="2" width="9.42578125" customWidth="1"/>
    <col min="3" max="3" width="22.140625" customWidth="1"/>
    <col min="4" max="4" width="7.7109375" customWidth="1"/>
    <col min="5" max="21" width="3.28515625" customWidth="1"/>
    <col min="22" max="22" width="4.85546875" customWidth="1"/>
    <col min="23" max="23" width="4.7109375" customWidth="1"/>
    <col min="24" max="25" width="2.28515625" customWidth="1"/>
    <col min="26" max="37" width="3.28515625" customWidth="1"/>
    <col min="38" max="38" width="4.140625" customWidth="1"/>
    <col min="39" max="39" width="6.42578125" customWidth="1"/>
    <col min="40" max="40" width="4.7109375" customWidth="1"/>
    <col min="41" max="60" width="2.7109375" customWidth="1"/>
    <col min="61" max="61" width="5.42578125" customWidth="1"/>
  </cols>
  <sheetData>
    <row r="1" spans="1:61" ht="15">
      <c r="B1" s="2" t="s">
        <v>54</v>
      </c>
    </row>
    <row r="2" spans="1:61" ht="15.75" thickBot="1">
      <c r="B2" s="2" t="s">
        <v>175</v>
      </c>
      <c r="C2" s="3"/>
      <c r="D2" s="3" t="s">
        <v>177</v>
      </c>
      <c r="I2" s="3"/>
      <c r="J2" s="3"/>
    </row>
    <row r="3" spans="1:61" ht="64.5" customHeight="1">
      <c r="A3" s="712" t="s">
        <v>40</v>
      </c>
      <c r="B3" s="817" t="s">
        <v>0</v>
      </c>
      <c r="C3" s="718" t="s">
        <v>55</v>
      </c>
      <c r="D3" s="721" t="s">
        <v>56</v>
      </c>
      <c r="E3" s="18" t="s">
        <v>90</v>
      </c>
      <c r="F3" s="711" t="s">
        <v>41</v>
      </c>
      <c r="G3" s="711"/>
      <c r="H3" s="711"/>
      <c r="I3" s="19" t="s">
        <v>91</v>
      </c>
      <c r="J3" s="710" t="s">
        <v>42</v>
      </c>
      <c r="K3" s="710"/>
      <c r="L3" s="710"/>
      <c r="M3" s="710"/>
      <c r="N3" s="710" t="s">
        <v>43</v>
      </c>
      <c r="O3" s="710"/>
      <c r="P3" s="710"/>
      <c r="Q3" s="710"/>
      <c r="R3" s="4" t="s">
        <v>92</v>
      </c>
      <c r="S3" s="820" t="s">
        <v>44</v>
      </c>
      <c r="T3" s="821"/>
      <c r="U3" s="538"/>
      <c r="V3" s="414" t="s">
        <v>53</v>
      </c>
      <c r="W3" s="5" t="s">
        <v>57</v>
      </c>
      <c r="X3" s="4" t="s">
        <v>93</v>
      </c>
      <c r="Y3" s="710" t="s">
        <v>45</v>
      </c>
      <c r="Z3" s="710"/>
      <c r="AA3" s="710"/>
      <c r="AB3" s="710"/>
      <c r="AC3" s="4" t="s">
        <v>94</v>
      </c>
      <c r="AD3" s="710" t="s">
        <v>46</v>
      </c>
      <c r="AE3" s="710"/>
      <c r="AF3" s="710"/>
      <c r="AG3" s="4" t="s">
        <v>115</v>
      </c>
      <c r="AH3" s="761" t="s">
        <v>47</v>
      </c>
      <c r="AI3" s="762"/>
      <c r="AJ3" s="762"/>
      <c r="AK3" s="763"/>
      <c r="AL3" s="414" t="s">
        <v>53</v>
      </c>
      <c r="AM3" s="4" t="s">
        <v>58</v>
      </c>
      <c r="AN3" s="5" t="s">
        <v>57</v>
      </c>
      <c r="AO3" s="134" t="s">
        <v>48</v>
      </c>
      <c r="AP3" s="4" t="s">
        <v>59</v>
      </c>
      <c r="AQ3" s="710" t="s">
        <v>49</v>
      </c>
      <c r="AR3" s="710"/>
      <c r="AS3" s="710"/>
      <c r="AT3" s="710"/>
      <c r="AU3" s="4" t="s">
        <v>60</v>
      </c>
      <c r="AV3" s="710" t="s">
        <v>50</v>
      </c>
      <c r="AW3" s="710"/>
      <c r="AX3" s="710"/>
      <c r="AY3" s="4" t="s">
        <v>61</v>
      </c>
      <c r="AZ3" s="710" t="s">
        <v>51</v>
      </c>
      <c r="BA3" s="710"/>
      <c r="BB3" s="710"/>
      <c r="BC3" s="710"/>
      <c r="BD3" s="710" t="s">
        <v>52</v>
      </c>
      <c r="BE3" s="710"/>
      <c r="BF3" s="710"/>
      <c r="BG3" s="710"/>
      <c r="BH3" s="6" t="s">
        <v>62</v>
      </c>
      <c r="BI3" s="704" t="s">
        <v>63</v>
      </c>
    </row>
    <row r="4" spans="1:61">
      <c r="A4" s="713"/>
      <c r="B4" s="818"/>
      <c r="C4" s="719"/>
      <c r="D4" s="722"/>
      <c r="E4" s="773" t="s">
        <v>64</v>
      </c>
      <c r="F4" s="759"/>
      <c r="G4" s="759"/>
      <c r="H4" s="759"/>
      <c r="I4" s="759"/>
      <c r="J4" s="759"/>
      <c r="K4" s="759"/>
      <c r="L4" s="759"/>
      <c r="M4" s="759"/>
      <c r="N4" s="759"/>
      <c r="O4" s="759"/>
      <c r="P4" s="759"/>
      <c r="Q4" s="759"/>
      <c r="R4" s="759"/>
      <c r="S4" s="759"/>
      <c r="T4" s="759"/>
      <c r="U4" s="759"/>
      <c r="V4" s="759"/>
      <c r="W4" s="759"/>
      <c r="X4" s="759"/>
      <c r="Y4" s="759"/>
      <c r="Z4" s="759"/>
      <c r="AA4" s="759"/>
      <c r="AB4" s="759"/>
      <c r="AC4" s="759"/>
      <c r="AD4" s="759"/>
      <c r="AE4" s="759"/>
      <c r="AF4" s="759"/>
      <c r="AG4" s="759"/>
      <c r="AH4" s="759"/>
      <c r="AI4" s="759"/>
      <c r="AJ4" s="759"/>
      <c r="AK4" s="759"/>
      <c r="AL4" s="759"/>
      <c r="AM4" s="759"/>
      <c r="AN4" s="759"/>
      <c r="AO4" s="759"/>
      <c r="AP4" s="759"/>
      <c r="AQ4" s="759"/>
      <c r="AR4" s="759"/>
      <c r="AS4" s="759"/>
      <c r="AT4" s="759"/>
      <c r="AU4" s="759"/>
      <c r="AV4" s="759"/>
      <c r="AW4" s="759"/>
      <c r="AX4" s="759"/>
      <c r="AY4" s="759"/>
      <c r="AZ4" s="759"/>
      <c r="BA4" s="759"/>
      <c r="BB4" s="759"/>
      <c r="BC4" s="759"/>
      <c r="BD4" s="759"/>
      <c r="BE4" s="759"/>
      <c r="BF4" s="759"/>
      <c r="BG4" s="759"/>
      <c r="BH4" s="774"/>
      <c r="BI4" s="705"/>
    </row>
    <row r="5" spans="1:61">
      <c r="A5" s="713"/>
      <c r="B5" s="818"/>
      <c r="C5" s="719"/>
      <c r="D5" s="722"/>
      <c r="E5" s="7">
        <v>35</v>
      </c>
      <c r="F5" s="20">
        <v>36</v>
      </c>
      <c r="G5" s="20">
        <v>37</v>
      </c>
      <c r="H5" s="20">
        <v>38</v>
      </c>
      <c r="I5" s="20">
        <v>39</v>
      </c>
      <c r="J5" s="20">
        <v>40</v>
      </c>
      <c r="K5" s="20">
        <v>41</v>
      </c>
      <c r="L5" s="20">
        <v>42</v>
      </c>
      <c r="M5" s="20">
        <v>43</v>
      </c>
      <c r="N5" s="20">
        <v>44</v>
      </c>
      <c r="O5" s="20">
        <v>45</v>
      </c>
      <c r="P5" s="20">
        <v>46</v>
      </c>
      <c r="Q5" s="20">
        <v>47</v>
      </c>
      <c r="R5" s="20">
        <v>48</v>
      </c>
      <c r="S5" s="21">
        <v>49</v>
      </c>
      <c r="T5" s="20">
        <v>50</v>
      </c>
      <c r="U5" s="21">
        <v>51</v>
      </c>
      <c r="V5" s="21">
        <v>52</v>
      </c>
      <c r="W5" s="8"/>
      <c r="X5" s="195">
        <v>52</v>
      </c>
      <c r="Y5" s="21">
        <v>1</v>
      </c>
      <c r="Z5" s="7">
        <v>2</v>
      </c>
      <c r="AA5" s="20">
        <v>3</v>
      </c>
      <c r="AB5" s="20">
        <v>4</v>
      </c>
      <c r="AC5" s="20">
        <v>5</v>
      </c>
      <c r="AD5" s="20">
        <v>6</v>
      </c>
      <c r="AE5" s="20">
        <v>7</v>
      </c>
      <c r="AF5" s="20">
        <v>8</v>
      </c>
      <c r="AG5" s="20">
        <v>9</v>
      </c>
      <c r="AH5" s="20">
        <v>10</v>
      </c>
      <c r="AI5" s="21">
        <v>11</v>
      </c>
      <c r="AJ5" s="21">
        <v>12</v>
      </c>
      <c r="AK5" s="513">
        <v>13</v>
      </c>
      <c r="AL5" s="515">
        <v>14</v>
      </c>
      <c r="AM5" s="20">
        <v>15</v>
      </c>
      <c r="AN5" s="8"/>
      <c r="AO5" s="20">
        <v>16</v>
      </c>
      <c r="AP5" s="20">
        <v>17</v>
      </c>
      <c r="AQ5" s="20">
        <v>18</v>
      </c>
      <c r="AR5" s="20">
        <v>19</v>
      </c>
      <c r="AS5" s="20">
        <v>20</v>
      </c>
      <c r="AT5" s="20">
        <v>21</v>
      </c>
      <c r="AU5" s="20">
        <v>22</v>
      </c>
      <c r="AV5" s="20">
        <v>23</v>
      </c>
      <c r="AW5" s="20">
        <v>24</v>
      </c>
      <c r="AX5" s="20">
        <v>25</v>
      </c>
      <c r="AY5" s="20">
        <v>26</v>
      </c>
      <c r="AZ5" s="20">
        <v>27</v>
      </c>
      <c r="BA5" s="20">
        <v>28</v>
      </c>
      <c r="BB5" s="20">
        <v>29</v>
      </c>
      <c r="BC5" s="20">
        <v>30</v>
      </c>
      <c r="BD5" s="20">
        <v>31</v>
      </c>
      <c r="BE5" s="20">
        <v>32</v>
      </c>
      <c r="BF5" s="20">
        <v>33</v>
      </c>
      <c r="BG5" s="20">
        <v>34</v>
      </c>
      <c r="BH5" s="415">
        <v>35</v>
      </c>
      <c r="BI5" s="705"/>
    </row>
    <row r="6" spans="1:61">
      <c r="A6" s="713"/>
      <c r="B6" s="818"/>
      <c r="C6" s="719"/>
      <c r="D6" s="722"/>
      <c r="E6" s="758" t="s">
        <v>65</v>
      </c>
      <c r="F6" s="759"/>
      <c r="G6" s="759"/>
      <c r="H6" s="759"/>
      <c r="I6" s="759"/>
      <c r="J6" s="759"/>
      <c r="K6" s="759"/>
      <c r="L6" s="759"/>
      <c r="M6" s="759"/>
      <c r="N6" s="759"/>
      <c r="O6" s="759"/>
      <c r="P6" s="759"/>
      <c r="Q6" s="759"/>
      <c r="R6" s="759"/>
      <c r="S6" s="759"/>
      <c r="T6" s="759"/>
      <c r="U6" s="759"/>
      <c r="V6" s="759"/>
      <c r="W6" s="759"/>
      <c r="X6" s="759"/>
      <c r="Y6" s="759"/>
      <c r="Z6" s="759"/>
      <c r="AA6" s="759"/>
      <c r="AB6" s="759"/>
      <c r="AC6" s="759"/>
      <c r="AD6" s="759"/>
      <c r="AE6" s="759"/>
      <c r="AF6" s="759"/>
      <c r="AG6" s="759"/>
      <c r="AH6" s="759"/>
      <c r="AI6" s="759"/>
      <c r="AJ6" s="759"/>
      <c r="AK6" s="759"/>
      <c r="AL6" s="759"/>
      <c r="AM6" s="759"/>
      <c r="AN6" s="759"/>
      <c r="AO6" s="759"/>
      <c r="AP6" s="759"/>
      <c r="AQ6" s="759"/>
      <c r="AR6" s="759"/>
      <c r="AS6" s="759"/>
      <c r="AT6" s="759"/>
      <c r="AU6" s="759"/>
      <c r="AV6" s="759"/>
      <c r="AW6" s="759"/>
      <c r="AX6" s="759"/>
      <c r="AY6" s="759"/>
      <c r="AZ6" s="759"/>
      <c r="BA6" s="759"/>
      <c r="BB6" s="759"/>
      <c r="BC6" s="759"/>
      <c r="BD6" s="759"/>
      <c r="BE6" s="759"/>
      <c r="BF6" s="759"/>
      <c r="BG6" s="759"/>
      <c r="BH6" s="774"/>
      <c r="BI6" s="705"/>
    </row>
    <row r="7" spans="1:61" ht="13.5" thickBot="1">
      <c r="A7" s="714"/>
      <c r="B7" s="819"/>
      <c r="C7" s="720"/>
      <c r="D7" s="723"/>
      <c r="E7" s="181">
        <v>1</v>
      </c>
      <c r="F7" s="182">
        <v>2</v>
      </c>
      <c r="G7" s="182">
        <v>3</v>
      </c>
      <c r="H7" s="182">
        <v>4</v>
      </c>
      <c r="I7" s="182">
        <v>5</v>
      </c>
      <c r="J7" s="182">
        <v>6</v>
      </c>
      <c r="K7" s="182">
        <v>7</v>
      </c>
      <c r="L7" s="182">
        <v>8</v>
      </c>
      <c r="M7" s="182">
        <v>9</v>
      </c>
      <c r="N7" s="182">
        <v>10</v>
      </c>
      <c r="O7" s="182">
        <v>11</v>
      </c>
      <c r="P7" s="182">
        <v>12</v>
      </c>
      <c r="Q7" s="182">
        <v>13</v>
      </c>
      <c r="R7" s="183">
        <v>14</v>
      </c>
      <c r="S7" s="80">
        <v>15</v>
      </c>
      <c r="T7" s="9">
        <v>16</v>
      </c>
      <c r="U7" s="80">
        <v>17</v>
      </c>
      <c r="V7" s="80">
        <v>17</v>
      </c>
      <c r="W7" s="79"/>
      <c r="X7" s="200">
        <v>18</v>
      </c>
      <c r="Y7" s="196">
        <v>19</v>
      </c>
      <c r="Z7" s="262">
        <v>20</v>
      </c>
      <c r="AA7" s="182">
        <v>21</v>
      </c>
      <c r="AB7" s="182">
        <v>22</v>
      </c>
      <c r="AC7" s="182">
        <v>23</v>
      </c>
      <c r="AD7" s="182">
        <v>24</v>
      </c>
      <c r="AE7" s="182">
        <v>25</v>
      </c>
      <c r="AF7" s="182">
        <v>26</v>
      </c>
      <c r="AG7" s="182">
        <v>27</v>
      </c>
      <c r="AH7" s="183">
        <v>28</v>
      </c>
      <c r="AI7" s="80">
        <v>29</v>
      </c>
      <c r="AJ7" s="80">
        <v>30</v>
      </c>
      <c r="AK7" s="514">
        <v>31</v>
      </c>
      <c r="AL7" s="515">
        <v>32</v>
      </c>
      <c r="AM7" s="182">
        <v>33</v>
      </c>
      <c r="AN7" s="79"/>
      <c r="AO7" s="182">
        <v>34</v>
      </c>
      <c r="AP7" s="182">
        <v>35</v>
      </c>
      <c r="AQ7" s="182">
        <v>36</v>
      </c>
      <c r="AR7" s="182">
        <v>37</v>
      </c>
      <c r="AS7" s="182">
        <v>38</v>
      </c>
      <c r="AT7" s="182">
        <v>39</v>
      </c>
      <c r="AU7" s="182">
        <v>40</v>
      </c>
      <c r="AV7" s="182">
        <v>41</v>
      </c>
      <c r="AW7" s="182">
        <v>42</v>
      </c>
      <c r="AX7" s="182">
        <v>43</v>
      </c>
      <c r="AY7" s="182">
        <v>44</v>
      </c>
      <c r="AZ7" s="182">
        <v>45</v>
      </c>
      <c r="BA7" s="182">
        <v>46</v>
      </c>
      <c r="BB7" s="182">
        <v>47</v>
      </c>
      <c r="BC7" s="182">
        <v>48</v>
      </c>
      <c r="BD7" s="182">
        <v>49</v>
      </c>
      <c r="BE7" s="182">
        <v>50</v>
      </c>
      <c r="BF7" s="182">
        <v>51</v>
      </c>
      <c r="BG7" s="182">
        <v>52</v>
      </c>
      <c r="BH7" s="416">
        <v>53</v>
      </c>
      <c r="BI7" s="706"/>
    </row>
    <row r="8" spans="1:61" ht="20.100000000000001" customHeight="1">
      <c r="A8" s="738" t="s">
        <v>85</v>
      </c>
      <c r="B8" s="787" t="s">
        <v>1</v>
      </c>
      <c r="C8" s="789" t="s">
        <v>66</v>
      </c>
      <c r="D8" s="235" t="s">
        <v>67</v>
      </c>
      <c r="E8" s="81">
        <f>SUM(E10,E12,E14)</f>
        <v>4</v>
      </c>
      <c r="F8" s="81">
        <f t="shared" ref="F8:U8" si="0">SUM(F10,F12,F14)</f>
        <v>4</v>
      </c>
      <c r="G8" s="81">
        <f t="shared" si="0"/>
        <v>6</v>
      </c>
      <c r="H8" s="81">
        <f t="shared" si="0"/>
        <v>4</v>
      </c>
      <c r="I8" s="81">
        <f t="shared" si="0"/>
        <v>0</v>
      </c>
      <c r="J8" s="81">
        <f t="shared" si="0"/>
        <v>0</v>
      </c>
      <c r="K8" s="81">
        <f t="shared" si="0"/>
        <v>6</v>
      </c>
      <c r="L8" s="81">
        <f t="shared" si="0"/>
        <v>6</v>
      </c>
      <c r="M8" s="81">
        <f t="shared" si="0"/>
        <v>4</v>
      </c>
      <c r="N8" s="81">
        <f t="shared" si="0"/>
        <v>6</v>
      </c>
      <c r="O8" s="81">
        <f t="shared" si="0"/>
        <v>6</v>
      </c>
      <c r="P8" s="81">
        <f t="shared" si="0"/>
        <v>6</v>
      </c>
      <c r="Q8" s="81">
        <f t="shared" si="0"/>
        <v>4</v>
      </c>
      <c r="R8" s="81">
        <f t="shared" si="0"/>
        <v>4</v>
      </c>
      <c r="S8" s="81">
        <f t="shared" si="0"/>
        <v>0</v>
      </c>
      <c r="T8" s="81">
        <f t="shared" si="0"/>
        <v>0</v>
      </c>
      <c r="U8" s="81">
        <f t="shared" si="0"/>
        <v>0</v>
      </c>
      <c r="V8" s="81"/>
      <c r="W8" s="81">
        <f>SUM(W10,W12,W14)</f>
        <v>60</v>
      </c>
      <c r="X8" s="81"/>
      <c r="Y8" s="81"/>
      <c r="Z8" s="81">
        <f t="shared" ref="Z8:AF8" si="1">SUM(Z10,Z12,Z14)</f>
        <v>2</v>
      </c>
      <c r="AA8" s="81">
        <f t="shared" si="1"/>
        <v>2</v>
      </c>
      <c r="AB8" s="81">
        <f t="shared" si="1"/>
        <v>2</v>
      </c>
      <c r="AC8" s="81">
        <f t="shared" si="1"/>
        <v>2</v>
      </c>
      <c r="AD8" s="81">
        <f t="shared" si="1"/>
        <v>2</v>
      </c>
      <c r="AE8" s="81">
        <f t="shared" si="1"/>
        <v>2</v>
      </c>
      <c r="AF8" s="81">
        <f t="shared" si="1"/>
        <v>2</v>
      </c>
      <c r="AG8" s="81"/>
      <c r="AH8" s="81"/>
      <c r="AI8" s="81"/>
      <c r="AJ8" s="81"/>
      <c r="AK8" s="81">
        <f t="shared" ref="AK8:AL8" si="2">SUM(AK10,AK12,AK14)</f>
        <v>2</v>
      </c>
      <c r="AL8" s="81">
        <f t="shared" si="2"/>
        <v>4</v>
      </c>
      <c r="AM8" s="81"/>
      <c r="AN8" s="81">
        <f>SUM(AN10,AN12,AN14)</f>
        <v>20</v>
      </c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>
        <f>SUM(BI10,BI12,BI14)</f>
        <v>80</v>
      </c>
    </row>
    <row r="9" spans="1:61" ht="20.100000000000001" customHeight="1" thickBot="1">
      <c r="A9" s="739"/>
      <c r="B9" s="788"/>
      <c r="C9" s="790"/>
      <c r="D9" s="426" t="s">
        <v>68</v>
      </c>
      <c r="E9" s="361">
        <f>SUM(E11,E13,E15)</f>
        <v>0</v>
      </c>
      <c r="F9" s="361">
        <f t="shared" ref="F9:U9" si="3">SUM(F11,F13,F15)</f>
        <v>0</v>
      </c>
      <c r="G9" s="361">
        <f t="shared" si="3"/>
        <v>0</v>
      </c>
      <c r="H9" s="361">
        <f t="shared" si="3"/>
        <v>0</v>
      </c>
      <c r="I9" s="361">
        <f t="shared" si="3"/>
        <v>0</v>
      </c>
      <c r="J9" s="361">
        <f t="shared" si="3"/>
        <v>0</v>
      </c>
      <c r="K9" s="361">
        <f t="shared" si="3"/>
        <v>0</v>
      </c>
      <c r="L9" s="361">
        <f t="shared" si="3"/>
        <v>0</v>
      </c>
      <c r="M9" s="361">
        <f t="shared" si="3"/>
        <v>0</v>
      </c>
      <c r="N9" s="361">
        <f t="shared" si="3"/>
        <v>0</v>
      </c>
      <c r="O9" s="361">
        <f t="shared" si="3"/>
        <v>0</v>
      </c>
      <c r="P9" s="361">
        <f t="shared" si="3"/>
        <v>0</v>
      </c>
      <c r="Q9" s="361">
        <f t="shared" si="3"/>
        <v>0</v>
      </c>
      <c r="R9" s="361">
        <f t="shared" si="3"/>
        <v>0</v>
      </c>
      <c r="S9" s="361">
        <f t="shared" si="3"/>
        <v>0</v>
      </c>
      <c r="T9" s="361">
        <f t="shared" si="3"/>
        <v>0</v>
      </c>
      <c r="U9" s="361">
        <f t="shared" si="3"/>
        <v>0</v>
      </c>
      <c r="V9" s="361"/>
      <c r="W9" s="361">
        <f>SUM(W11,W13,W15)</f>
        <v>0</v>
      </c>
      <c r="X9" s="361"/>
      <c r="Y9" s="361"/>
      <c r="Z9" s="361">
        <f t="shared" ref="Z9:AF9" si="4">SUM(Z11,Z13,Z15)</f>
        <v>0</v>
      </c>
      <c r="AA9" s="361">
        <f t="shared" si="4"/>
        <v>0</v>
      </c>
      <c r="AB9" s="361">
        <f t="shared" si="4"/>
        <v>0</v>
      </c>
      <c r="AC9" s="361">
        <f t="shared" si="4"/>
        <v>0</v>
      </c>
      <c r="AD9" s="361">
        <f t="shared" si="4"/>
        <v>0</v>
      </c>
      <c r="AE9" s="361">
        <f t="shared" si="4"/>
        <v>0</v>
      </c>
      <c r="AF9" s="361">
        <f t="shared" si="4"/>
        <v>0</v>
      </c>
      <c r="AG9" s="361"/>
      <c r="AH9" s="361"/>
      <c r="AI9" s="361"/>
      <c r="AJ9" s="361"/>
      <c r="AK9" s="361">
        <f t="shared" ref="AK9:AL9" si="5">SUM(AK11,AK13,AK15)</f>
        <v>0</v>
      </c>
      <c r="AL9" s="361">
        <f t="shared" si="5"/>
        <v>0</v>
      </c>
      <c r="AM9" s="361"/>
      <c r="AN9" s="361">
        <f>SUM(AN11,AN13,AN15)</f>
        <v>0</v>
      </c>
      <c r="AO9" s="361"/>
      <c r="AP9" s="361"/>
      <c r="AQ9" s="361"/>
      <c r="AR9" s="361"/>
      <c r="AS9" s="361"/>
      <c r="AT9" s="361"/>
      <c r="AU9" s="361"/>
      <c r="AV9" s="361"/>
      <c r="AW9" s="361"/>
      <c r="AX9" s="361"/>
      <c r="AY9" s="361"/>
      <c r="AZ9" s="361"/>
      <c r="BA9" s="361"/>
      <c r="BB9" s="361"/>
      <c r="BC9" s="361"/>
      <c r="BD9" s="361"/>
      <c r="BE9" s="361"/>
      <c r="BF9" s="361"/>
      <c r="BG9" s="361"/>
      <c r="BH9" s="361"/>
      <c r="BI9" s="361">
        <f>SUM(BI11,BI13,BI15)</f>
        <v>0</v>
      </c>
    </row>
    <row r="10" spans="1:61">
      <c r="A10" s="739"/>
      <c r="B10" s="782" t="s">
        <v>204</v>
      </c>
      <c r="C10" s="808" t="s">
        <v>205</v>
      </c>
      <c r="D10" s="215" t="s">
        <v>67</v>
      </c>
      <c r="E10" s="216"/>
      <c r="F10" s="216"/>
      <c r="G10" s="216"/>
      <c r="H10" s="216"/>
      <c r="I10" s="383"/>
      <c r="J10" s="383"/>
      <c r="K10" s="216"/>
      <c r="L10" s="216"/>
      <c r="M10" s="216"/>
      <c r="N10" s="216"/>
      <c r="O10" s="216"/>
      <c r="P10" s="216"/>
      <c r="Q10" s="580"/>
      <c r="R10" s="580"/>
      <c r="S10" s="580"/>
      <c r="T10" s="383"/>
      <c r="U10" s="383"/>
      <c r="V10" s="99"/>
      <c r="W10" s="149">
        <f t="shared" ref="W10:W15" si="6">SUM(E10:V10)</f>
        <v>0</v>
      </c>
      <c r="X10" s="384"/>
      <c r="Y10" s="384"/>
      <c r="Z10" s="216"/>
      <c r="AA10" s="216"/>
      <c r="AB10" s="216"/>
      <c r="AC10" s="216"/>
      <c r="AD10" s="216"/>
      <c r="AE10" s="216"/>
      <c r="AF10" s="216"/>
      <c r="AG10" s="383"/>
      <c r="AH10" s="383"/>
      <c r="AI10" s="383"/>
      <c r="AJ10" s="383"/>
      <c r="AK10" s="580"/>
      <c r="AL10" s="580"/>
      <c r="AM10" s="99"/>
      <c r="AN10" s="149">
        <f t="shared" ref="AN10:AN13" si="7">SUM(Z10:AK10,AM10:AM10)</f>
        <v>0</v>
      </c>
      <c r="AO10" s="417"/>
      <c r="AP10" s="417"/>
      <c r="AQ10" s="417"/>
      <c r="AR10" s="417"/>
      <c r="AS10" s="418"/>
      <c r="AT10" s="418"/>
      <c r="AU10" s="418"/>
      <c r="AV10" s="418"/>
      <c r="AW10" s="419"/>
      <c r="AX10" s="419"/>
      <c r="AY10" s="388"/>
      <c r="AZ10" s="388"/>
      <c r="BA10" s="388"/>
      <c r="BB10" s="388"/>
      <c r="BC10" s="388"/>
      <c r="BD10" s="388"/>
      <c r="BE10" s="388"/>
      <c r="BF10" s="388"/>
      <c r="BG10" s="388"/>
      <c r="BH10" s="389"/>
      <c r="BI10" s="380">
        <f t="shared" ref="BI10:BI15" si="8">SUM(W10,AN10)</f>
        <v>0</v>
      </c>
    </row>
    <row r="11" spans="1:61">
      <c r="A11" s="739"/>
      <c r="B11" s="783"/>
      <c r="C11" s="796"/>
      <c r="D11" s="13" t="s">
        <v>68</v>
      </c>
      <c r="E11" s="47"/>
      <c r="F11" s="47"/>
      <c r="G11" s="47"/>
      <c r="H11" s="47"/>
      <c r="I11" s="383"/>
      <c r="J11" s="383"/>
      <c r="K11" s="47"/>
      <c r="L11" s="47"/>
      <c r="M11" s="47"/>
      <c r="N11" s="47"/>
      <c r="O11" s="47"/>
      <c r="P11" s="47"/>
      <c r="Q11" s="578"/>
      <c r="R11" s="578"/>
      <c r="S11" s="578"/>
      <c r="T11" s="138"/>
      <c r="U11" s="138"/>
      <c r="V11" s="86"/>
      <c r="W11" s="90">
        <f t="shared" si="6"/>
        <v>0</v>
      </c>
      <c r="X11" s="14"/>
      <c r="Y11" s="14"/>
      <c r="Z11" s="47"/>
      <c r="AA11" s="47"/>
      <c r="AB11" s="47"/>
      <c r="AC11" s="47"/>
      <c r="AD11" s="47"/>
      <c r="AE11" s="47"/>
      <c r="AF11" s="47"/>
      <c r="AG11" s="383"/>
      <c r="AH11" s="383"/>
      <c r="AI11" s="138"/>
      <c r="AJ11" s="138"/>
      <c r="AK11" s="578"/>
      <c r="AL11" s="578"/>
      <c r="AM11" s="99"/>
      <c r="AN11" s="90">
        <f t="shared" si="7"/>
        <v>0</v>
      </c>
      <c r="AO11" s="139"/>
      <c r="AP11" s="139"/>
      <c r="AQ11" s="139"/>
      <c r="AR11" s="139"/>
      <c r="AS11" s="140"/>
      <c r="AT11" s="140"/>
      <c r="AU11" s="140"/>
      <c r="AV11" s="140"/>
      <c r="AW11" s="141"/>
      <c r="AX11" s="141"/>
      <c r="AY11" s="12"/>
      <c r="AZ11" s="12"/>
      <c r="BA11" s="12"/>
      <c r="BB11" s="12"/>
      <c r="BC11" s="12"/>
      <c r="BD11" s="12"/>
      <c r="BE11" s="12"/>
      <c r="BF11" s="12"/>
      <c r="BG11" s="12"/>
      <c r="BH11" s="142"/>
      <c r="BI11" s="136">
        <f t="shared" si="8"/>
        <v>0</v>
      </c>
    </row>
    <row r="12" spans="1:61">
      <c r="A12" s="739"/>
      <c r="B12" s="782" t="s">
        <v>4</v>
      </c>
      <c r="C12" s="808" t="s">
        <v>167</v>
      </c>
      <c r="D12" s="215" t="s">
        <v>67</v>
      </c>
      <c r="E12" s="216">
        <v>2</v>
      </c>
      <c r="F12" s="216">
        <v>2</v>
      </c>
      <c r="G12" s="216">
        <v>4</v>
      </c>
      <c r="H12" s="216">
        <v>2</v>
      </c>
      <c r="I12" s="383"/>
      <c r="J12" s="383"/>
      <c r="K12" s="216">
        <v>2</v>
      </c>
      <c r="L12" s="216">
        <v>4</v>
      </c>
      <c r="M12" s="216">
        <v>2</v>
      </c>
      <c r="N12" s="216">
        <v>4</v>
      </c>
      <c r="O12" s="216">
        <v>4</v>
      </c>
      <c r="P12" s="216">
        <v>4</v>
      </c>
      <c r="Q12" s="553">
        <v>2</v>
      </c>
      <c r="R12" s="553">
        <v>2</v>
      </c>
      <c r="S12" s="553"/>
      <c r="T12" s="383"/>
      <c r="U12" s="383"/>
      <c r="V12" s="99" t="s">
        <v>36</v>
      </c>
      <c r="W12" s="149">
        <f t="shared" si="6"/>
        <v>34</v>
      </c>
      <c r="X12" s="384"/>
      <c r="Y12" s="384"/>
      <c r="Z12" s="216"/>
      <c r="AA12" s="216"/>
      <c r="AB12" s="216"/>
      <c r="AC12" s="216"/>
      <c r="AD12" s="216"/>
      <c r="AE12" s="216"/>
      <c r="AF12" s="216"/>
      <c r="AG12" s="383"/>
      <c r="AH12" s="383"/>
      <c r="AI12" s="383"/>
      <c r="AJ12" s="383"/>
      <c r="AK12" s="580"/>
      <c r="AL12" s="580"/>
      <c r="AM12" s="86"/>
      <c r="AN12" s="149">
        <f t="shared" si="7"/>
        <v>0</v>
      </c>
      <c r="AO12" s="417"/>
      <c r="AP12" s="417"/>
      <c r="AQ12" s="417"/>
      <c r="AR12" s="417"/>
      <c r="AS12" s="418"/>
      <c r="AT12" s="418"/>
      <c r="AU12" s="418"/>
      <c r="AV12" s="418"/>
      <c r="AW12" s="419"/>
      <c r="AX12" s="419"/>
      <c r="AY12" s="388"/>
      <c r="AZ12" s="388"/>
      <c r="BA12" s="388"/>
      <c r="BB12" s="388"/>
      <c r="BC12" s="388"/>
      <c r="BD12" s="388"/>
      <c r="BE12" s="388"/>
      <c r="BF12" s="388"/>
      <c r="BG12" s="388"/>
      <c r="BH12" s="389"/>
      <c r="BI12" s="380">
        <f t="shared" si="8"/>
        <v>34</v>
      </c>
    </row>
    <row r="13" spans="1:61">
      <c r="A13" s="739"/>
      <c r="B13" s="783"/>
      <c r="C13" s="796"/>
      <c r="D13" s="13" t="s">
        <v>68</v>
      </c>
      <c r="E13" s="47">
        <v>0</v>
      </c>
      <c r="F13" s="47">
        <v>0</v>
      </c>
      <c r="G13" s="47">
        <v>0</v>
      </c>
      <c r="H13" s="47">
        <v>0</v>
      </c>
      <c r="I13" s="383"/>
      <c r="J13" s="383"/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559">
        <v>0</v>
      </c>
      <c r="R13" s="559">
        <v>0</v>
      </c>
      <c r="S13" s="559"/>
      <c r="T13" s="138"/>
      <c r="U13" s="138"/>
      <c r="V13" s="86"/>
      <c r="W13" s="90">
        <f t="shared" si="6"/>
        <v>0</v>
      </c>
      <c r="X13" s="14"/>
      <c r="Y13" s="14"/>
      <c r="Z13" s="47"/>
      <c r="AA13" s="47"/>
      <c r="AB13" s="47"/>
      <c r="AC13" s="47"/>
      <c r="AD13" s="47"/>
      <c r="AE13" s="47"/>
      <c r="AF13" s="47"/>
      <c r="AG13" s="383"/>
      <c r="AH13" s="383"/>
      <c r="AI13" s="138"/>
      <c r="AJ13" s="138"/>
      <c r="AK13" s="578"/>
      <c r="AL13" s="578"/>
      <c r="AM13" s="99"/>
      <c r="AN13" s="90">
        <f t="shared" si="7"/>
        <v>0</v>
      </c>
      <c r="AO13" s="139"/>
      <c r="AP13" s="139"/>
      <c r="AQ13" s="139"/>
      <c r="AR13" s="139"/>
      <c r="AS13" s="140"/>
      <c r="AT13" s="140"/>
      <c r="AU13" s="140"/>
      <c r="AV13" s="140"/>
      <c r="AW13" s="141"/>
      <c r="AX13" s="141"/>
      <c r="AY13" s="12"/>
      <c r="AZ13" s="12"/>
      <c r="BA13" s="12"/>
      <c r="BB13" s="12"/>
      <c r="BC13" s="12"/>
      <c r="BD13" s="12"/>
      <c r="BE13" s="12"/>
      <c r="BF13" s="12"/>
      <c r="BG13" s="12"/>
      <c r="BH13" s="142"/>
      <c r="BI13" s="136">
        <f t="shared" si="8"/>
        <v>0</v>
      </c>
    </row>
    <row r="14" spans="1:61">
      <c r="A14" s="739"/>
      <c r="B14" s="811" t="s">
        <v>6</v>
      </c>
      <c r="C14" s="795" t="s">
        <v>7</v>
      </c>
      <c r="D14" s="10" t="s">
        <v>67</v>
      </c>
      <c r="E14" s="84">
        <v>2</v>
      </c>
      <c r="F14" s="84">
        <v>2</v>
      </c>
      <c r="G14" s="84">
        <v>2</v>
      </c>
      <c r="H14" s="84">
        <v>2</v>
      </c>
      <c r="I14" s="383"/>
      <c r="J14" s="383"/>
      <c r="K14" s="84">
        <v>4</v>
      </c>
      <c r="L14" s="84">
        <v>2</v>
      </c>
      <c r="M14" s="84">
        <v>2</v>
      </c>
      <c r="N14" s="84">
        <v>2</v>
      </c>
      <c r="O14" s="84">
        <v>2</v>
      </c>
      <c r="P14" s="84">
        <v>2</v>
      </c>
      <c r="Q14" s="373">
        <v>2</v>
      </c>
      <c r="R14" s="373">
        <v>2</v>
      </c>
      <c r="S14" s="373"/>
      <c r="T14" s="138"/>
      <c r="U14" s="138"/>
      <c r="V14" s="86" t="s">
        <v>225</v>
      </c>
      <c r="W14" s="87">
        <f t="shared" si="6"/>
        <v>26</v>
      </c>
      <c r="X14" s="14"/>
      <c r="Y14" s="14"/>
      <c r="Z14" s="84">
        <v>2</v>
      </c>
      <c r="AA14" s="84">
        <v>2</v>
      </c>
      <c r="AB14" s="84">
        <v>2</v>
      </c>
      <c r="AC14" s="84">
        <v>2</v>
      </c>
      <c r="AD14" s="84">
        <v>2</v>
      </c>
      <c r="AE14" s="84">
        <v>2</v>
      </c>
      <c r="AF14" s="84">
        <v>2</v>
      </c>
      <c r="AG14" s="383"/>
      <c r="AH14" s="383"/>
      <c r="AI14" s="138"/>
      <c r="AJ14" s="138"/>
      <c r="AK14" s="373">
        <v>2</v>
      </c>
      <c r="AL14" s="373">
        <v>4</v>
      </c>
      <c r="AM14" s="86" t="s">
        <v>36</v>
      </c>
      <c r="AN14" s="149">
        <f>SUM(Z14:AL14)</f>
        <v>20</v>
      </c>
      <c r="AO14" s="139"/>
      <c r="AP14" s="139"/>
      <c r="AQ14" s="139"/>
      <c r="AR14" s="139"/>
      <c r="AS14" s="140"/>
      <c r="AT14" s="140"/>
      <c r="AU14" s="140"/>
      <c r="AV14" s="140"/>
      <c r="AW14" s="141"/>
      <c r="AX14" s="141"/>
      <c r="AY14" s="12"/>
      <c r="AZ14" s="12"/>
      <c r="BA14" s="12"/>
      <c r="BB14" s="12"/>
      <c r="BC14" s="12"/>
      <c r="BD14" s="12"/>
      <c r="BE14" s="12"/>
      <c r="BF14" s="12"/>
      <c r="BG14" s="12"/>
      <c r="BH14" s="142"/>
      <c r="BI14" s="135">
        <f t="shared" si="8"/>
        <v>46</v>
      </c>
    </row>
    <row r="15" spans="1:61" ht="13.5" thickBot="1">
      <c r="A15" s="739"/>
      <c r="B15" s="782"/>
      <c r="C15" s="808"/>
      <c r="D15" s="55" t="s">
        <v>68</v>
      </c>
      <c r="E15" s="56">
        <v>0</v>
      </c>
      <c r="F15" s="56">
        <v>0</v>
      </c>
      <c r="G15" s="56">
        <v>0</v>
      </c>
      <c r="H15" s="56">
        <v>0</v>
      </c>
      <c r="I15" s="383"/>
      <c r="J15" s="383"/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627">
        <v>0</v>
      </c>
      <c r="R15" s="627">
        <v>0</v>
      </c>
      <c r="S15" s="627"/>
      <c r="T15" s="392"/>
      <c r="U15" s="392"/>
      <c r="V15" s="101"/>
      <c r="W15" s="333">
        <f t="shared" si="6"/>
        <v>0</v>
      </c>
      <c r="X15" s="393"/>
      <c r="Y15" s="393"/>
      <c r="Z15" s="56">
        <v>0</v>
      </c>
      <c r="AA15" s="56">
        <v>0</v>
      </c>
      <c r="AB15" s="56">
        <v>0</v>
      </c>
      <c r="AC15" s="56">
        <v>0</v>
      </c>
      <c r="AD15" s="56">
        <v>0</v>
      </c>
      <c r="AE15" s="56">
        <v>0</v>
      </c>
      <c r="AF15" s="56">
        <v>0</v>
      </c>
      <c r="AG15" s="383"/>
      <c r="AH15" s="383"/>
      <c r="AI15" s="392"/>
      <c r="AJ15" s="392"/>
      <c r="AK15" s="627">
        <v>0</v>
      </c>
      <c r="AL15" s="627">
        <v>0</v>
      </c>
      <c r="AM15" s="86"/>
      <c r="AN15" s="333">
        <f>SUM(Z15:AL15)</f>
        <v>0</v>
      </c>
      <c r="AO15" s="153"/>
      <c r="AP15" s="153"/>
      <c r="AQ15" s="153"/>
      <c r="AR15" s="153"/>
      <c r="AS15" s="154"/>
      <c r="AT15" s="154"/>
      <c r="AU15" s="154"/>
      <c r="AV15" s="154"/>
      <c r="AW15" s="155"/>
      <c r="AX15" s="155"/>
      <c r="AY15" s="151"/>
      <c r="AZ15" s="151"/>
      <c r="BA15" s="151"/>
      <c r="BB15" s="151"/>
      <c r="BC15" s="151"/>
      <c r="BD15" s="151"/>
      <c r="BE15" s="151"/>
      <c r="BF15" s="151"/>
      <c r="BG15" s="151"/>
      <c r="BH15" s="152"/>
      <c r="BI15" s="394">
        <f t="shared" si="8"/>
        <v>0</v>
      </c>
    </row>
    <row r="16" spans="1:61" ht="12.75" customHeight="1">
      <c r="A16" s="739"/>
      <c r="B16" s="787" t="s">
        <v>162</v>
      </c>
      <c r="C16" s="751" t="s">
        <v>163</v>
      </c>
      <c r="D16" s="390" t="s">
        <v>67</v>
      </c>
      <c r="E16" s="81">
        <f>SUM(E18,E20,E22,E24)</f>
        <v>4</v>
      </c>
      <c r="F16" s="81">
        <f t="shared" ref="F16:U16" si="9">SUM(F18,F20,F22,F24)</f>
        <v>4</v>
      </c>
      <c r="G16" s="81">
        <f t="shared" si="9"/>
        <v>4</v>
      </c>
      <c r="H16" s="81">
        <f t="shared" si="9"/>
        <v>4</v>
      </c>
      <c r="I16" s="81">
        <f t="shared" si="9"/>
        <v>0</v>
      </c>
      <c r="J16" s="81">
        <f t="shared" si="9"/>
        <v>0</v>
      </c>
      <c r="K16" s="81">
        <f t="shared" si="9"/>
        <v>4</v>
      </c>
      <c r="L16" s="81">
        <f t="shared" si="9"/>
        <v>4</v>
      </c>
      <c r="M16" s="81">
        <f t="shared" si="9"/>
        <v>2</v>
      </c>
      <c r="N16" s="81">
        <f t="shared" si="9"/>
        <v>2</v>
      </c>
      <c r="O16" s="81">
        <f t="shared" si="9"/>
        <v>2</v>
      </c>
      <c r="P16" s="81">
        <f t="shared" si="9"/>
        <v>2</v>
      </c>
      <c r="Q16" s="81">
        <f t="shared" si="9"/>
        <v>4</v>
      </c>
      <c r="R16" s="81">
        <f t="shared" si="9"/>
        <v>2</v>
      </c>
      <c r="S16" s="81">
        <f t="shared" si="9"/>
        <v>0</v>
      </c>
      <c r="T16" s="81">
        <f t="shared" si="9"/>
        <v>0</v>
      </c>
      <c r="U16" s="81">
        <f t="shared" si="9"/>
        <v>0</v>
      </c>
      <c r="V16" s="81"/>
      <c r="W16" s="81">
        <f>SUM(W18,W20,W22,W24)</f>
        <v>38</v>
      </c>
      <c r="X16" s="81"/>
      <c r="Y16" s="81"/>
      <c r="Z16" s="81">
        <f t="shared" ref="Z16:AF16" si="10">SUM(Z18,Z20,Z22,Z24)</f>
        <v>14</v>
      </c>
      <c r="AA16" s="81">
        <f t="shared" si="10"/>
        <v>14</v>
      </c>
      <c r="AB16" s="81">
        <f t="shared" si="10"/>
        <v>16</v>
      </c>
      <c r="AC16" s="81">
        <f t="shared" si="10"/>
        <v>16</v>
      </c>
      <c r="AD16" s="81">
        <f t="shared" si="10"/>
        <v>16</v>
      </c>
      <c r="AE16" s="81">
        <f t="shared" si="10"/>
        <v>16</v>
      </c>
      <c r="AF16" s="81">
        <f t="shared" si="10"/>
        <v>16</v>
      </c>
      <c r="AG16" s="81"/>
      <c r="AH16" s="81"/>
      <c r="AI16" s="81"/>
      <c r="AJ16" s="81"/>
      <c r="AK16" s="81">
        <f t="shared" ref="AK16:AL16" si="11">SUM(AK18,AK20,AK22,AK24)</f>
        <v>16</v>
      </c>
      <c r="AL16" s="81">
        <f t="shared" si="11"/>
        <v>16</v>
      </c>
      <c r="AM16" s="101"/>
      <c r="AN16" s="81">
        <f>SUM(AN18,AN20,AN22,AN24)</f>
        <v>140</v>
      </c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>
        <f>SUM(BI18,BI20,BI22,BI24)</f>
        <v>178</v>
      </c>
    </row>
    <row r="17" spans="1:61" ht="13.5" thickBot="1">
      <c r="A17" s="739"/>
      <c r="B17" s="816"/>
      <c r="C17" s="754"/>
      <c r="D17" s="482" t="s">
        <v>68</v>
      </c>
      <c r="E17" s="361">
        <f>SUM(E19,E21,E23,E25)</f>
        <v>0</v>
      </c>
      <c r="F17" s="361">
        <f t="shared" ref="F17:S17" si="12">SUM(F19,F21,F23,F25)</f>
        <v>0</v>
      </c>
      <c r="G17" s="361">
        <f t="shared" si="12"/>
        <v>0</v>
      </c>
      <c r="H17" s="361">
        <f t="shared" si="12"/>
        <v>0</v>
      </c>
      <c r="I17" s="361">
        <f t="shared" si="12"/>
        <v>0</v>
      </c>
      <c r="J17" s="361">
        <f t="shared" si="12"/>
        <v>0</v>
      </c>
      <c r="K17" s="361">
        <f t="shared" si="12"/>
        <v>0</v>
      </c>
      <c r="L17" s="361">
        <f t="shared" si="12"/>
        <v>0</v>
      </c>
      <c r="M17" s="361">
        <f t="shared" si="12"/>
        <v>2</v>
      </c>
      <c r="N17" s="361">
        <f t="shared" si="12"/>
        <v>0</v>
      </c>
      <c r="O17" s="361">
        <f t="shared" si="12"/>
        <v>2</v>
      </c>
      <c r="P17" s="361">
        <f t="shared" si="12"/>
        <v>0</v>
      </c>
      <c r="Q17" s="361">
        <f t="shared" si="12"/>
        <v>0</v>
      </c>
      <c r="R17" s="361">
        <f t="shared" si="12"/>
        <v>0</v>
      </c>
      <c r="S17" s="361">
        <f t="shared" si="12"/>
        <v>0</v>
      </c>
      <c r="T17" s="361">
        <f t="shared" ref="T17:U17" si="13">SUM(T19,T21,T23,T25)</f>
        <v>0</v>
      </c>
      <c r="U17" s="361">
        <f t="shared" si="13"/>
        <v>0</v>
      </c>
      <c r="V17" s="361"/>
      <c r="W17" s="361">
        <f>SUM(W19,W21,W23,W25)</f>
        <v>4</v>
      </c>
      <c r="X17" s="361"/>
      <c r="Y17" s="361"/>
      <c r="Z17" s="361">
        <f t="shared" ref="Z17:AF17" si="14">SUM(Z19,Z21,Z23,Z25)</f>
        <v>2</v>
      </c>
      <c r="AA17" s="361">
        <f t="shared" si="14"/>
        <v>2</v>
      </c>
      <c r="AB17" s="361">
        <f t="shared" si="14"/>
        <v>0</v>
      </c>
      <c r="AC17" s="361">
        <f t="shared" si="14"/>
        <v>0</v>
      </c>
      <c r="AD17" s="361">
        <f t="shared" si="14"/>
        <v>0</v>
      </c>
      <c r="AE17" s="361">
        <f t="shared" si="14"/>
        <v>0</v>
      </c>
      <c r="AF17" s="361">
        <f t="shared" si="14"/>
        <v>0</v>
      </c>
      <c r="AG17" s="361"/>
      <c r="AH17" s="361"/>
      <c r="AI17" s="361"/>
      <c r="AJ17" s="361"/>
      <c r="AK17" s="361">
        <f t="shared" ref="AK17:AL17" si="15">SUM(AK19,AK21,AK23,AK25)</f>
        <v>0</v>
      </c>
      <c r="AL17" s="361">
        <f t="shared" si="15"/>
        <v>0</v>
      </c>
      <c r="AM17" s="361"/>
      <c r="AN17" s="361">
        <f>SUM(AN19,AN21,AN23,AN25)</f>
        <v>4</v>
      </c>
      <c r="AO17" s="361"/>
      <c r="AP17" s="361"/>
      <c r="AQ17" s="361"/>
      <c r="AR17" s="361"/>
      <c r="AS17" s="361"/>
      <c r="AT17" s="361"/>
      <c r="AU17" s="361"/>
      <c r="AV17" s="361"/>
      <c r="AW17" s="361"/>
      <c r="AX17" s="361"/>
      <c r="AY17" s="361"/>
      <c r="AZ17" s="361"/>
      <c r="BA17" s="361"/>
      <c r="BB17" s="361"/>
      <c r="BC17" s="361"/>
      <c r="BD17" s="361"/>
      <c r="BE17" s="361"/>
      <c r="BF17" s="361"/>
      <c r="BG17" s="361"/>
      <c r="BH17" s="361"/>
      <c r="BI17" s="361">
        <f>SUM(BI19,BI21,BI23,BI25)</f>
        <v>8</v>
      </c>
    </row>
    <row r="18" spans="1:61" ht="12.75" customHeight="1">
      <c r="A18" s="739"/>
      <c r="B18" s="809" t="s">
        <v>206</v>
      </c>
      <c r="C18" s="814" t="s">
        <v>207</v>
      </c>
      <c r="D18" s="331" t="s">
        <v>67</v>
      </c>
      <c r="E18" s="396">
        <v>4</v>
      </c>
      <c r="F18" s="396">
        <v>4</v>
      </c>
      <c r="G18" s="396">
        <v>4</v>
      </c>
      <c r="H18" s="396">
        <v>4</v>
      </c>
      <c r="I18" s="383"/>
      <c r="J18" s="383"/>
      <c r="K18" s="396">
        <v>4</v>
      </c>
      <c r="L18" s="396">
        <v>4</v>
      </c>
      <c r="M18" s="396">
        <v>2</v>
      </c>
      <c r="N18" s="396">
        <v>2</v>
      </c>
      <c r="O18" s="396">
        <v>2</v>
      </c>
      <c r="P18" s="396">
        <v>2</v>
      </c>
      <c r="Q18" s="663">
        <v>4</v>
      </c>
      <c r="R18" s="663">
        <v>2</v>
      </c>
      <c r="S18" s="663"/>
      <c r="T18" s="397"/>
      <c r="U18" s="397"/>
      <c r="V18" s="103" t="s">
        <v>36</v>
      </c>
      <c r="W18" s="104">
        <f t="shared" ref="W18:W19" si="16">SUM(E18:V18)</f>
        <v>38</v>
      </c>
      <c r="X18" s="177"/>
      <c r="Y18" s="177"/>
      <c r="Z18" s="472">
        <v>6</v>
      </c>
      <c r="AA18" s="472">
        <v>6</v>
      </c>
      <c r="AB18" s="472">
        <v>6</v>
      </c>
      <c r="AC18" s="472">
        <v>8</v>
      </c>
      <c r="AD18" s="472">
        <v>8</v>
      </c>
      <c r="AE18" s="472">
        <v>8</v>
      </c>
      <c r="AF18" s="472">
        <v>8</v>
      </c>
      <c r="AG18" s="397"/>
      <c r="AH18" s="397"/>
      <c r="AI18" s="397"/>
      <c r="AJ18" s="397"/>
      <c r="AK18" s="663">
        <v>8</v>
      </c>
      <c r="AL18" s="663">
        <v>8</v>
      </c>
      <c r="AM18" s="103" t="s">
        <v>229</v>
      </c>
      <c r="AN18" s="104">
        <f>SUM(Z18:AL18)</f>
        <v>66</v>
      </c>
      <c r="AO18" s="473"/>
      <c r="AP18" s="473"/>
      <c r="AQ18" s="473"/>
      <c r="AR18" s="473"/>
      <c r="AS18" s="474"/>
      <c r="AT18" s="474"/>
      <c r="AU18" s="474"/>
      <c r="AV18" s="474"/>
      <c r="AW18" s="475"/>
      <c r="AX18" s="475"/>
      <c r="AY18" s="400"/>
      <c r="AZ18" s="400"/>
      <c r="BA18" s="400"/>
      <c r="BB18" s="400"/>
      <c r="BC18" s="400"/>
      <c r="BD18" s="400"/>
      <c r="BE18" s="400"/>
      <c r="BF18" s="400"/>
      <c r="BG18" s="400"/>
      <c r="BH18" s="410"/>
      <c r="BI18" s="236">
        <f t="shared" ref="BI18:BI25" si="17">SUM(W18,AN18)</f>
        <v>104</v>
      </c>
    </row>
    <row r="19" spans="1:61">
      <c r="A19" s="739"/>
      <c r="B19" s="810"/>
      <c r="C19" s="815"/>
      <c r="D19" s="13" t="s">
        <v>68</v>
      </c>
      <c r="E19" s="47">
        <v>0</v>
      </c>
      <c r="F19" s="48">
        <v>0</v>
      </c>
      <c r="G19" s="48">
        <v>0</v>
      </c>
      <c r="H19" s="48">
        <v>0</v>
      </c>
      <c r="I19" s="383"/>
      <c r="J19" s="383"/>
      <c r="K19" s="48">
        <v>0</v>
      </c>
      <c r="L19" s="48">
        <v>0</v>
      </c>
      <c r="M19" s="48">
        <v>2</v>
      </c>
      <c r="N19" s="48">
        <v>0</v>
      </c>
      <c r="O19" s="48">
        <v>2</v>
      </c>
      <c r="P19" s="48">
        <v>0</v>
      </c>
      <c r="Q19" s="559">
        <v>0</v>
      </c>
      <c r="R19" s="559">
        <v>0</v>
      </c>
      <c r="S19" s="559"/>
      <c r="T19" s="138"/>
      <c r="U19" s="138"/>
      <c r="V19" s="86"/>
      <c r="W19" s="90">
        <f t="shared" si="16"/>
        <v>4</v>
      </c>
      <c r="X19" s="14"/>
      <c r="Y19" s="14"/>
      <c r="Z19" s="240">
        <v>0</v>
      </c>
      <c r="AA19" s="240">
        <v>0</v>
      </c>
      <c r="AB19" s="240">
        <v>0</v>
      </c>
      <c r="AC19" s="240">
        <v>0</v>
      </c>
      <c r="AD19" s="240">
        <v>0</v>
      </c>
      <c r="AE19" s="240">
        <v>0</v>
      </c>
      <c r="AF19" s="240">
        <v>0</v>
      </c>
      <c r="AG19" s="138"/>
      <c r="AH19" s="138"/>
      <c r="AI19" s="138"/>
      <c r="AJ19" s="138"/>
      <c r="AK19" s="559">
        <v>0</v>
      </c>
      <c r="AL19" s="559">
        <v>0</v>
      </c>
      <c r="AM19" s="86"/>
      <c r="AN19" s="90">
        <f>SUM(Z19:AL19)</f>
        <v>0</v>
      </c>
      <c r="AO19" s="139"/>
      <c r="AP19" s="139"/>
      <c r="AQ19" s="139"/>
      <c r="AR19" s="139"/>
      <c r="AS19" s="140"/>
      <c r="AT19" s="140"/>
      <c r="AU19" s="140"/>
      <c r="AV19" s="140"/>
      <c r="AW19" s="141"/>
      <c r="AX19" s="141"/>
      <c r="AY19" s="12"/>
      <c r="AZ19" s="12"/>
      <c r="BA19" s="12"/>
      <c r="BB19" s="12"/>
      <c r="BC19" s="12"/>
      <c r="BD19" s="12"/>
      <c r="BE19" s="12"/>
      <c r="BF19" s="12"/>
      <c r="BG19" s="12"/>
      <c r="BH19" s="142"/>
      <c r="BI19" s="480">
        <f t="shared" si="17"/>
        <v>4</v>
      </c>
    </row>
    <row r="20" spans="1:61">
      <c r="A20" s="739"/>
      <c r="B20" s="791" t="s">
        <v>208</v>
      </c>
      <c r="C20" s="792" t="s">
        <v>209</v>
      </c>
      <c r="D20" s="215" t="s">
        <v>67</v>
      </c>
      <c r="E20" s="47"/>
      <c r="F20" s="48"/>
      <c r="G20" s="48"/>
      <c r="H20" s="48"/>
      <c r="I20" s="383"/>
      <c r="J20" s="383"/>
      <c r="K20" s="48"/>
      <c r="L20" s="48"/>
      <c r="M20" s="48"/>
      <c r="N20" s="48"/>
      <c r="O20" s="48"/>
      <c r="P20" s="48"/>
      <c r="Q20" s="641"/>
      <c r="R20" s="641"/>
      <c r="S20" s="641"/>
      <c r="T20" s="430"/>
      <c r="U20" s="430"/>
      <c r="V20" s="86"/>
      <c r="W20" s="90"/>
      <c r="X20" s="14"/>
      <c r="Y20" s="14"/>
      <c r="Z20" s="486"/>
      <c r="AA20" s="486"/>
      <c r="AB20" s="486"/>
      <c r="AC20" s="486"/>
      <c r="AD20" s="486"/>
      <c r="AE20" s="486"/>
      <c r="AF20" s="486"/>
      <c r="AG20" s="430"/>
      <c r="AH20" s="430"/>
      <c r="AI20" s="430"/>
      <c r="AJ20" s="430"/>
      <c r="AK20" s="641"/>
      <c r="AL20" s="641"/>
      <c r="AM20" s="86"/>
      <c r="AN20" s="87">
        <f>SUM(Z20:AL20)</f>
        <v>0</v>
      </c>
      <c r="AO20" s="483"/>
      <c r="AP20" s="483"/>
      <c r="AQ20" s="483"/>
      <c r="AR20" s="483"/>
      <c r="AS20" s="484"/>
      <c r="AT20" s="484"/>
      <c r="AU20" s="484"/>
      <c r="AV20" s="484"/>
      <c r="AW20" s="485"/>
      <c r="AX20" s="485"/>
      <c r="AY20" s="433"/>
      <c r="AZ20" s="433"/>
      <c r="BA20" s="433"/>
      <c r="BB20" s="433"/>
      <c r="BC20" s="433"/>
      <c r="BD20" s="433"/>
      <c r="BE20" s="433"/>
      <c r="BF20" s="433"/>
      <c r="BG20" s="433"/>
      <c r="BH20" s="434"/>
      <c r="BI20" s="135">
        <f t="shared" si="17"/>
        <v>0</v>
      </c>
    </row>
    <row r="21" spans="1:61">
      <c r="A21" s="739"/>
      <c r="B21" s="791"/>
      <c r="C21" s="792"/>
      <c r="D21" s="13" t="s">
        <v>68</v>
      </c>
      <c r="E21" s="47"/>
      <c r="F21" s="48"/>
      <c r="G21" s="48"/>
      <c r="H21" s="48"/>
      <c r="I21" s="383"/>
      <c r="J21" s="383"/>
      <c r="K21" s="48"/>
      <c r="L21" s="48"/>
      <c r="M21" s="48"/>
      <c r="N21" s="48"/>
      <c r="O21" s="48"/>
      <c r="P21" s="48"/>
      <c r="Q21" s="373"/>
      <c r="R21" s="373"/>
      <c r="S21" s="373"/>
      <c r="T21" s="138"/>
      <c r="U21" s="138"/>
      <c r="V21" s="86"/>
      <c r="W21" s="90"/>
      <c r="X21" s="14"/>
      <c r="Y21" s="14"/>
      <c r="Z21" s="240"/>
      <c r="AA21" s="240"/>
      <c r="AB21" s="240"/>
      <c r="AC21" s="240"/>
      <c r="AD21" s="240"/>
      <c r="AE21" s="240"/>
      <c r="AF21" s="240"/>
      <c r="AG21" s="138"/>
      <c r="AH21" s="138"/>
      <c r="AI21" s="138"/>
      <c r="AJ21" s="138"/>
      <c r="AK21" s="559"/>
      <c r="AL21" s="559"/>
      <c r="AM21" s="86"/>
      <c r="AN21" s="90">
        <f>SUM(Z21:AL21)</f>
        <v>0</v>
      </c>
      <c r="AO21" s="139"/>
      <c r="AP21" s="139"/>
      <c r="AQ21" s="139"/>
      <c r="AR21" s="139"/>
      <c r="AS21" s="140"/>
      <c r="AT21" s="140"/>
      <c r="AU21" s="140"/>
      <c r="AV21" s="140"/>
      <c r="AW21" s="141"/>
      <c r="AX21" s="141"/>
      <c r="AY21" s="12"/>
      <c r="AZ21" s="12"/>
      <c r="BA21" s="12"/>
      <c r="BB21" s="12"/>
      <c r="BC21" s="12"/>
      <c r="BD21" s="12"/>
      <c r="BE21" s="12"/>
      <c r="BF21" s="12"/>
      <c r="BG21" s="12"/>
      <c r="BH21" s="142"/>
      <c r="BI21" s="136">
        <f t="shared" si="17"/>
        <v>0</v>
      </c>
    </row>
    <row r="22" spans="1:61">
      <c r="A22" s="739"/>
      <c r="B22" s="791" t="s">
        <v>210</v>
      </c>
      <c r="C22" s="792" t="s">
        <v>211</v>
      </c>
      <c r="D22" s="215" t="s">
        <v>67</v>
      </c>
      <c r="E22" s="344"/>
      <c r="F22" s="202"/>
      <c r="G22" s="202"/>
      <c r="H22" s="202"/>
      <c r="I22" s="383"/>
      <c r="J22" s="383"/>
      <c r="K22" s="202"/>
      <c r="L22" s="202"/>
      <c r="M22" s="202"/>
      <c r="N22" s="202"/>
      <c r="O22" s="202"/>
      <c r="P22" s="202"/>
      <c r="Q22" s="641"/>
      <c r="R22" s="641"/>
      <c r="S22" s="641"/>
      <c r="T22" s="430"/>
      <c r="U22" s="430"/>
      <c r="V22" s="86"/>
      <c r="W22" s="87">
        <f>SUM(E22:S22)</f>
        <v>0</v>
      </c>
      <c r="X22" s="14"/>
      <c r="Y22" s="14"/>
      <c r="Z22" s="487">
        <v>8</v>
      </c>
      <c r="AA22" s="486">
        <v>8</v>
      </c>
      <c r="AB22" s="486">
        <v>10</v>
      </c>
      <c r="AC22" s="486">
        <v>8</v>
      </c>
      <c r="AD22" s="486">
        <v>8</v>
      </c>
      <c r="AE22" s="486">
        <v>8</v>
      </c>
      <c r="AF22" s="486">
        <v>8</v>
      </c>
      <c r="AG22" s="430"/>
      <c r="AH22" s="430"/>
      <c r="AI22" s="430"/>
      <c r="AJ22" s="430"/>
      <c r="AK22" s="641">
        <v>8</v>
      </c>
      <c r="AL22" s="641">
        <v>8</v>
      </c>
      <c r="AM22" s="86" t="s">
        <v>229</v>
      </c>
      <c r="AN22" s="87">
        <f>SUM(Z22:AL22)</f>
        <v>74</v>
      </c>
      <c r="AO22" s="483"/>
      <c r="AP22" s="483"/>
      <c r="AQ22" s="483"/>
      <c r="AR22" s="483"/>
      <c r="AS22" s="484"/>
      <c r="AT22" s="484"/>
      <c r="AU22" s="484"/>
      <c r="AV22" s="484"/>
      <c r="AW22" s="485"/>
      <c r="AX22" s="485"/>
      <c r="AY22" s="433"/>
      <c r="AZ22" s="433"/>
      <c r="BA22" s="433"/>
      <c r="BB22" s="433"/>
      <c r="BC22" s="433"/>
      <c r="BD22" s="433"/>
      <c r="BE22" s="433"/>
      <c r="BF22" s="433"/>
      <c r="BG22" s="433"/>
      <c r="BH22" s="434"/>
      <c r="BI22" s="135">
        <f t="shared" si="17"/>
        <v>74</v>
      </c>
    </row>
    <row r="23" spans="1:61">
      <c r="A23" s="739"/>
      <c r="B23" s="791"/>
      <c r="C23" s="792"/>
      <c r="D23" s="13" t="s">
        <v>68</v>
      </c>
      <c r="E23" s="47"/>
      <c r="F23" s="48"/>
      <c r="G23" s="48"/>
      <c r="H23" s="48"/>
      <c r="I23" s="383"/>
      <c r="J23" s="383"/>
      <c r="K23" s="48"/>
      <c r="L23" s="48"/>
      <c r="M23" s="48"/>
      <c r="N23" s="48"/>
      <c r="O23" s="48"/>
      <c r="P23" s="48"/>
      <c r="Q23" s="559"/>
      <c r="R23" s="559"/>
      <c r="S23" s="559"/>
      <c r="T23" s="138"/>
      <c r="U23" s="138"/>
      <c r="V23" s="86"/>
      <c r="W23" s="90">
        <f>SUM(E23:S23)</f>
        <v>0</v>
      </c>
      <c r="X23" s="14"/>
      <c r="Y23" s="14"/>
      <c r="Z23" s="240">
        <v>2</v>
      </c>
      <c r="AA23" s="240">
        <v>2</v>
      </c>
      <c r="AB23" s="240">
        <v>0</v>
      </c>
      <c r="AC23" s="240">
        <v>0</v>
      </c>
      <c r="AD23" s="240">
        <v>0</v>
      </c>
      <c r="AE23" s="240">
        <v>0</v>
      </c>
      <c r="AF23" s="240">
        <v>0</v>
      </c>
      <c r="AG23" s="138"/>
      <c r="AH23" s="138"/>
      <c r="AI23" s="138"/>
      <c r="AJ23" s="138"/>
      <c r="AK23" s="559">
        <v>0</v>
      </c>
      <c r="AL23" s="559">
        <v>0</v>
      </c>
      <c r="AM23" s="86"/>
      <c r="AN23" s="90">
        <f t="shared" ref="AN23" si="18">SUM(Z23:AL23)</f>
        <v>4</v>
      </c>
      <c r="AO23" s="139"/>
      <c r="AP23" s="139"/>
      <c r="AQ23" s="139"/>
      <c r="AR23" s="139"/>
      <c r="AS23" s="140"/>
      <c r="AT23" s="140"/>
      <c r="AU23" s="140"/>
      <c r="AV23" s="140"/>
      <c r="AW23" s="141"/>
      <c r="AX23" s="141"/>
      <c r="AY23" s="12"/>
      <c r="AZ23" s="12"/>
      <c r="BA23" s="12"/>
      <c r="BB23" s="12"/>
      <c r="BC23" s="12"/>
      <c r="BD23" s="12"/>
      <c r="BE23" s="12"/>
      <c r="BF23" s="12"/>
      <c r="BG23" s="12"/>
      <c r="BH23" s="142"/>
      <c r="BI23" s="136">
        <f t="shared" si="17"/>
        <v>4</v>
      </c>
    </row>
    <row r="24" spans="1:61">
      <c r="A24" s="739"/>
      <c r="B24" s="791" t="s">
        <v>212</v>
      </c>
      <c r="C24" s="792" t="s">
        <v>213</v>
      </c>
      <c r="D24" s="215" t="s">
        <v>67</v>
      </c>
      <c r="E24" s="344"/>
      <c r="F24" s="202"/>
      <c r="G24" s="202"/>
      <c r="H24" s="202"/>
      <c r="I24" s="383"/>
      <c r="J24" s="383"/>
      <c r="K24" s="202"/>
      <c r="L24" s="202"/>
      <c r="M24" s="202"/>
      <c r="N24" s="202"/>
      <c r="O24" s="202"/>
      <c r="P24" s="202"/>
      <c r="Q24" s="641"/>
      <c r="R24" s="641"/>
      <c r="S24" s="641"/>
      <c r="T24" s="430"/>
      <c r="U24" s="430"/>
      <c r="V24" s="86"/>
      <c r="W24" s="87">
        <f>SUM(E24:S24)</f>
        <v>0</v>
      </c>
      <c r="X24" s="14"/>
      <c r="Y24" s="14"/>
      <c r="Z24" s="486"/>
      <c r="AA24" s="486"/>
      <c r="AB24" s="486"/>
      <c r="AC24" s="486"/>
      <c r="AD24" s="486"/>
      <c r="AE24" s="486"/>
      <c r="AF24" s="486"/>
      <c r="AG24" s="430"/>
      <c r="AH24" s="430"/>
      <c r="AI24" s="430"/>
      <c r="AJ24" s="430"/>
      <c r="AK24" s="641"/>
      <c r="AL24" s="641"/>
      <c r="AM24" s="86"/>
      <c r="AN24" s="87">
        <f>SUM(Z24:AL24)</f>
        <v>0</v>
      </c>
      <c r="AO24" s="483"/>
      <c r="AP24" s="483"/>
      <c r="AQ24" s="483"/>
      <c r="AR24" s="483"/>
      <c r="AS24" s="484"/>
      <c r="AT24" s="484"/>
      <c r="AU24" s="484"/>
      <c r="AV24" s="484"/>
      <c r="AW24" s="485"/>
      <c r="AX24" s="485"/>
      <c r="AY24" s="433"/>
      <c r="AZ24" s="433"/>
      <c r="BA24" s="433"/>
      <c r="BB24" s="433"/>
      <c r="BC24" s="433"/>
      <c r="BD24" s="433"/>
      <c r="BE24" s="433"/>
      <c r="BF24" s="433"/>
      <c r="BG24" s="433"/>
      <c r="BH24" s="434"/>
      <c r="BI24" s="135">
        <f t="shared" si="17"/>
        <v>0</v>
      </c>
    </row>
    <row r="25" spans="1:61" ht="13.5" thickBot="1">
      <c r="A25" s="739"/>
      <c r="B25" s="793"/>
      <c r="C25" s="794"/>
      <c r="D25" s="92" t="s">
        <v>68</v>
      </c>
      <c r="E25" s="93"/>
      <c r="F25" s="94"/>
      <c r="G25" s="94"/>
      <c r="H25" s="94"/>
      <c r="I25" s="383"/>
      <c r="J25" s="383"/>
      <c r="K25" s="94"/>
      <c r="L25" s="94"/>
      <c r="M25" s="94"/>
      <c r="N25" s="94"/>
      <c r="O25" s="94"/>
      <c r="P25" s="94"/>
      <c r="Q25" s="560"/>
      <c r="R25" s="560"/>
      <c r="S25" s="560"/>
      <c r="T25" s="147"/>
      <c r="U25" s="147"/>
      <c r="V25" s="97"/>
      <c r="W25" s="95">
        <f>SUM(E25:S25)</f>
        <v>0</v>
      </c>
      <c r="X25" s="148"/>
      <c r="Y25" s="148"/>
      <c r="Z25" s="476"/>
      <c r="AA25" s="476"/>
      <c r="AB25" s="476"/>
      <c r="AC25" s="476"/>
      <c r="AD25" s="476"/>
      <c r="AE25" s="476"/>
      <c r="AF25" s="476"/>
      <c r="AG25" s="147"/>
      <c r="AH25" s="147"/>
      <c r="AI25" s="147"/>
      <c r="AJ25" s="147"/>
      <c r="AK25" s="560"/>
      <c r="AL25" s="560"/>
      <c r="AM25" s="97"/>
      <c r="AN25" s="95">
        <f>SUM(Z25:AL25)</f>
        <v>0</v>
      </c>
      <c r="AO25" s="477"/>
      <c r="AP25" s="477"/>
      <c r="AQ25" s="477"/>
      <c r="AR25" s="477"/>
      <c r="AS25" s="478"/>
      <c r="AT25" s="478"/>
      <c r="AU25" s="478"/>
      <c r="AV25" s="478"/>
      <c r="AW25" s="479"/>
      <c r="AX25" s="479"/>
      <c r="AY25" s="144"/>
      <c r="AZ25" s="144"/>
      <c r="BA25" s="144"/>
      <c r="BB25" s="144"/>
      <c r="BC25" s="144"/>
      <c r="BD25" s="144"/>
      <c r="BE25" s="144"/>
      <c r="BF25" s="144"/>
      <c r="BG25" s="144"/>
      <c r="BH25" s="145"/>
      <c r="BI25" s="237">
        <f t="shared" si="17"/>
        <v>0</v>
      </c>
    </row>
    <row r="26" spans="1:61" ht="12.75" customHeight="1">
      <c r="A26" s="739"/>
      <c r="B26" s="812" t="s">
        <v>171</v>
      </c>
      <c r="C26" s="784" t="s">
        <v>14</v>
      </c>
      <c r="D26" s="481" t="s">
        <v>67</v>
      </c>
      <c r="E26" s="471">
        <f>SUM(E28,E32,E34,E36:E37,E39)</f>
        <v>26</v>
      </c>
      <c r="F26" s="471">
        <f t="shared" ref="F26:Q26" si="19">SUM(F28,F32,F34,F36:F37,F39)</f>
        <v>26</v>
      </c>
      <c r="G26" s="471">
        <f t="shared" si="19"/>
        <v>24</v>
      </c>
      <c r="H26" s="471">
        <f t="shared" si="19"/>
        <v>26</v>
      </c>
      <c r="I26" s="471">
        <f t="shared" si="19"/>
        <v>36</v>
      </c>
      <c r="J26" s="471">
        <f t="shared" si="19"/>
        <v>36</v>
      </c>
      <c r="K26" s="471">
        <f t="shared" si="19"/>
        <v>26</v>
      </c>
      <c r="L26" s="471">
        <f t="shared" si="19"/>
        <v>26</v>
      </c>
      <c r="M26" s="471">
        <f t="shared" si="19"/>
        <v>28</v>
      </c>
      <c r="N26" s="471">
        <f t="shared" si="19"/>
        <v>28</v>
      </c>
      <c r="O26" s="471">
        <f t="shared" si="19"/>
        <v>26</v>
      </c>
      <c r="P26" s="471">
        <f t="shared" si="19"/>
        <v>24</v>
      </c>
      <c r="Q26" s="471">
        <f t="shared" si="19"/>
        <v>24</v>
      </c>
      <c r="R26" s="471">
        <f>SUM(R28,R32,R34,R36:R37,R39)</f>
        <v>26</v>
      </c>
      <c r="S26" s="471">
        <f t="shared" ref="S26:T26" si="20">SUM(S28,S32,S34,S36:S37,S39)</f>
        <v>0</v>
      </c>
      <c r="T26" s="471">
        <f t="shared" si="20"/>
        <v>36</v>
      </c>
      <c r="U26" s="471">
        <f>SUM(U28,U32,U34,U36:U37,U39,U41)</f>
        <v>36</v>
      </c>
      <c r="V26" s="471"/>
      <c r="W26" s="471">
        <f>SUM(W32,W34,W36:W37,W39,W41:W41)</f>
        <v>360</v>
      </c>
      <c r="X26" s="471"/>
      <c r="Y26" s="471"/>
      <c r="Z26" s="471">
        <f>SUM(Z28,Z32,Z34,Z36:Z37,Z39,Z41)</f>
        <v>18</v>
      </c>
      <c r="AA26" s="471">
        <f t="shared" ref="AA26:AL26" si="21">SUM(AA28,AA32,AA34,AA36:AA37,AA39,AA41)</f>
        <v>18</v>
      </c>
      <c r="AB26" s="471">
        <f t="shared" si="21"/>
        <v>18</v>
      </c>
      <c r="AC26" s="471">
        <f t="shared" si="21"/>
        <v>18</v>
      </c>
      <c r="AD26" s="471">
        <f t="shared" si="21"/>
        <v>18</v>
      </c>
      <c r="AE26" s="471">
        <f t="shared" si="21"/>
        <v>18</v>
      </c>
      <c r="AF26" s="471">
        <f t="shared" si="21"/>
        <v>18</v>
      </c>
      <c r="AG26" s="471">
        <f t="shared" si="21"/>
        <v>0</v>
      </c>
      <c r="AH26" s="471">
        <f t="shared" si="21"/>
        <v>0</v>
      </c>
      <c r="AI26" s="471">
        <f t="shared" si="21"/>
        <v>0</v>
      </c>
      <c r="AJ26" s="471">
        <f t="shared" si="21"/>
        <v>0</v>
      </c>
      <c r="AK26" s="471">
        <f t="shared" si="21"/>
        <v>18</v>
      </c>
      <c r="AL26" s="471">
        <f t="shared" si="21"/>
        <v>16</v>
      </c>
      <c r="AM26" s="471"/>
      <c r="AN26" s="471">
        <f>SUM(AN32,AN34,AN36:AN37,AN39,AN41)</f>
        <v>0</v>
      </c>
      <c r="AO26" s="471"/>
      <c r="AP26" s="471"/>
      <c r="AQ26" s="471"/>
      <c r="AR26" s="471"/>
      <c r="AS26" s="471"/>
      <c r="AT26" s="471"/>
      <c r="AU26" s="471"/>
      <c r="AV26" s="471"/>
      <c r="AW26" s="471"/>
      <c r="AX26" s="471"/>
      <c r="AY26" s="471"/>
      <c r="AZ26" s="471"/>
      <c r="BA26" s="471"/>
      <c r="BB26" s="471"/>
      <c r="BC26" s="471"/>
      <c r="BD26" s="471"/>
      <c r="BE26" s="471"/>
      <c r="BF26" s="471"/>
      <c r="BG26" s="471"/>
      <c r="BH26" s="471"/>
      <c r="BI26" s="471">
        <f>SUM(BI32,BI34,BI36:BI37,BI39,BI41:BI41)</f>
        <v>360</v>
      </c>
    </row>
    <row r="27" spans="1:61" ht="12.75" customHeight="1" thickBot="1">
      <c r="A27" s="739"/>
      <c r="B27" s="813"/>
      <c r="C27" s="736"/>
      <c r="D27" s="427" t="s">
        <v>68</v>
      </c>
      <c r="E27" s="369">
        <f>SUM(E29,E33,E35,E38,E40)</f>
        <v>2</v>
      </c>
      <c r="F27" s="369">
        <f t="shared" ref="F27:U27" si="22">SUM(F29,F33,F35,F38,F40)</f>
        <v>2</v>
      </c>
      <c r="G27" s="369">
        <f t="shared" si="22"/>
        <v>2</v>
      </c>
      <c r="H27" s="369">
        <f t="shared" si="22"/>
        <v>2</v>
      </c>
      <c r="I27" s="369">
        <f t="shared" si="22"/>
        <v>0</v>
      </c>
      <c r="J27" s="369">
        <f t="shared" si="22"/>
        <v>0</v>
      </c>
      <c r="K27" s="369">
        <f t="shared" si="22"/>
        <v>0</v>
      </c>
      <c r="L27" s="369">
        <f t="shared" si="22"/>
        <v>0</v>
      </c>
      <c r="M27" s="369">
        <f t="shared" si="22"/>
        <v>0</v>
      </c>
      <c r="N27" s="369">
        <f t="shared" si="22"/>
        <v>0</v>
      </c>
      <c r="O27" s="369">
        <f t="shared" si="22"/>
        <v>0</v>
      </c>
      <c r="P27" s="369">
        <f t="shared" si="22"/>
        <v>4</v>
      </c>
      <c r="Q27" s="369">
        <f t="shared" si="22"/>
        <v>4</v>
      </c>
      <c r="R27" s="369">
        <f t="shared" si="22"/>
        <v>4</v>
      </c>
      <c r="S27" s="369">
        <f t="shared" si="22"/>
        <v>0</v>
      </c>
      <c r="T27" s="369">
        <f t="shared" si="22"/>
        <v>0</v>
      </c>
      <c r="U27" s="369">
        <f t="shared" si="22"/>
        <v>0</v>
      </c>
      <c r="V27" s="369"/>
      <c r="W27" s="369">
        <f>SUM(W33,W35,W38,W40)</f>
        <v>12</v>
      </c>
      <c r="X27" s="369"/>
      <c r="Y27" s="369"/>
      <c r="Z27" s="369">
        <f>SUM(Z29,Z33,Z35,Z38,Z40)</f>
        <v>0</v>
      </c>
      <c r="AA27" s="369">
        <f t="shared" ref="AA27:AK27" si="23">SUM(AA29,AA33,AA35,AA38,AA40)</f>
        <v>0</v>
      </c>
      <c r="AB27" s="369">
        <f t="shared" si="23"/>
        <v>0</v>
      </c>
      <c r="AC27" s="369">
        <f t="shared" si="23"/>
        <v>0</v>
      </c>
      <c r="AD27" s="369">
        <f t="shared" si="23"/>
        <v>0</v>
      </c>
      <c r="AE27" s="369">
        <f t="shared" si="23"/>
        <v>0</v>
      </c>
      <c r="AF27" s="369">
        <f t="shared" si="23"/>
        <v>0</v>
      </c>
      <c r="AG27" s="369">
        <f t="shared" si="23"/>
        <v>0</v>
      </c>
      <c r="AH27" s="369">
        <f t="shared" si="23"/>
        <v>0</v>
      </c>
      <c r="AI27" s="369">
        <f t="shared" si="23"/>
        <v>0</v>
      </c>
      <c r="AJ27" s="369">
        <f t="shared" si="23"/>
        <v>0</v>
      </c>
      <c r="AK27" s="369">
        <f t="shared" si="23"/>
        <v>0</v>
      </c>
      <c r="AL27" s="369">
        <f>SUM(AL29,AL33,AL35,AL38,AL40)</f>
        <v>0</v>
      </c>
      <c r="AM27" s="369"/>
      <c r="AN27" s="369">
        <f>SUM(AN33,AN35,AN38,AN40)</f>
        <v>0</v>
      </c>
      <c r="AO27" s="369"/>
      <c r="AP27" s="369"/>
      <c r="AQ27" s="369"/>
      <c r="AR27" s="369"/>
      <c r="AS27" s="369"/>
      <c r="AT27" s="369"/>
      <c r="AU27" s="369"/>
      <c r="AV27" s="369"/>
      <c r="AW27" s="369"/>
      <c r="AX27" s="369"/>
      <c r="AY27" s="369"/>
      <c r="AZ27" s="369"/>
      <c r="BA27" s="369"/>
      <c r="BB27" s="369"/>
      <c r="BC27" s="369"/>
      <c r="BD27" s="369"/>
      <c r="BE27" s="369"/>
      <c r="BF27" s="369"/>
      <c r="BG27" s="369"/>
      <c r="BH27" s="369"/>
      <c r="BI27" s="369">
        <f>SUM(BI33,BI35,BI38,BI40)</f>
        <v>12</v>
      </c>
    </row>
    <row r="28" spans="1:61" ht="12.75" customHeight="1">
      <c r="A28" s="739"/>
      <c r="B28" s="811" t="s">
        <v>22</v>
      </c>
      <c r="C28" s="795" t="s">
        <v>241</v>
      </c>
      <c r="D28" s="10" t="s">
        <v>67</v>
      </c>
      <c r="E28" s="84">
        <v>8</v>
      </c>
      <c r="F28" s="84">
        <v>8</v>
      </c>
      <c r="G28" s="84">
        <v>8</v>
      </c>
      <c r="H28" s="84">
        <v>6</v>
      </c>
      <c r="I28" s="185"/>
      <c r="J28" s="185"/>
      <c r="K28" s="84">
        <v>8</v>
      </c>
      <c r="L28" s="84">
        <v>8</v>
      </c>
      <c r="M28" s="84">
        <v>8</v>
      </c>
      <c r="N28" s="84">
        <v>8</v>
      </c>
      <c r="O28" s="84">
        <v>8</v>
      </c>
      <c r="P28" s="84">
        <v>8</v>
      </c>
      <c r="Q28" s="373">
        <v>8</v>
      </c>
      <c r="R28" s="373">
        <v>8</v>
      </c>
      <c r="S28" s="373"/>
      <c r="T28" s="138"/>
      <c r="U28" s="138"/>
      <c r="V28" s="86" t="s">
        <v>226</v>
      </c>
      <c r="W28" s="87">
        <f>SUM(E28:V28)</f>
        <v>94</v>
      </c>
      <c r="X28" s="14"/>
      <c r="Y28" s="14"/>
      <c r="Z28" s="84">
        <v>18</v>
      </c>
      <c r="AA28" s="84">
        <v>18</v>
      </c>
      <c r="AB28" s="84">
        <v>18</v>
      </c>
      <c r="AC28" s="84">
        <v>18</v>
      </c>
      <c r="AD28" s="84">
        <v>18</v>
      </c>
      <c r="AE28" s="84">
        <v>18</v>
      </c>
      <c r="AF28" s="84">
        <v>18</v>
      </c>
      <c r="AG28" s="138"/>
      <c r="AH28" s="138"/>
      <c r="AI28" s="138"/>
      <c r="AJ28" s="138"/>
      <c r="AK28" s="373">
        <v>18</v>
      </c>
      <c r="AL28" s="373">
        <v>16</v>
      </c>
      <c r="AM28" s="86" t="s">
        <v>247</v>
      </c>
      <c r="AN28" s="149">
        <f t="shared" ref="AN28:AN41" si="24">SUM(Z28:AL28)</f>
        <v>160</v>
      </c>
      <c r="AO28" s="139"/>
      <c r="AP28" s="139"/>
      <c r="AQ28" s="139"/>
      <c r="AR28" s="139"/>
      <c r="AS28" s="140"/>
      <c r="AT28" s="140"/>
      <c r="AU28" s="140"/>
      <c r="AV28" s="140"/>
      <c r="AW28" s="141"/>
      <c r="AX28" s="141"/>
      <c r="AY28" s="665"/>
      <c r="AZ28" s="665"/>
      <c r="BA28" s="665"/>
      <c r="BB28" s="665"/>
      <c r="BC28" s="665"/>
      <c r="BD28" s="665"/>
      <c r="BE28" s="665"/>
      <c r="BF28" s="665"/>
      <c r="BG28" s="665"/>
      <c r="BH28" s="666"/>
      <c r="BI28" s="135">
        <f t="shared" ref="BI28:BI30" si="25">SUM(W28,AN28)</f>
        <v>254</v>
      </c>
    </row>
    <row r="29" spans="1:61" ht="12.75" customHeight="1">
      <c r="A29" s="739"/>
      <c r="B29" s="783"/>
      <c r="C29" s="796"/>
      <c r="D29" s="13" t="s">
        <v>68</v>
      </c>
      <c r="E29" s="47">
        <v>2</v>
      </c>
      <c r="F29" s="47">
        <v>2</v>
      </c>
      <c r="G29" s="47">
        <v>2</v>
      </c>
      <c r="H29" s="47">
        <v>2</v>
      </c>
      <c r="I29" s="185"/>
      <c r="J29" s="185"/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559">
        <v>0</v>
      </c>
      <c r="R29" s="559">
        <v>0</v>
      </c>
      <c r="S29" s="559"/>
      <c r="T29" s="138"/>
      <c r="U29" s="138"/>
      <c r="V29" s="86"/>
      <c r="W29" s="90">
        <f>SUM(E29:V29)</f>
        <v>8</v>
      </c>
      <c r="X29" s="14"/>
      <c r="Y29" s="14"/>
      <c r="Z29" s="47">
        <v>0</v>
      </c>
      <c r="AA29" s="47">
        <v>0</v>
      </c>
      <c r="AB29" s="47">
        <v>0</v>
      </c>
      <c r="AC29" s="47">
        <v>0</v>
      </c>
      <c r="AD29" s="47">
        <v>0</v>
      </c>
      <c r="AE29" s="47">
        <v>0</v>
      </c>
      <c r="AF29" s="47">
        <v>0</v>
      </c>
      <c r="AG29" s="138"/>
      <c r="AH29" s="138"/>
      <c r="AI29" s="138"/>
      <c r="AJ29" s="138"/>
      <c r="AK29" s="559">
        <v>0</v>
      </c>
      <c r="AL29" s="559">
        <v>0</v>
      </c>
      <c r="AM29" s="86"/>
      <c r="AN29" s="90">
        <f t="shared" si="24"/>
        <v>0</v>
      </c>
      <c r="AO29" s="139"/>
      <c r="AP29" s="139"/>
      <c r="AQ29" s="139"/>
      <c r="AR29" s="139"/>
      <c r="AS29" s="140"/>
      <c r="AT29" s="140"/>
      <c r="AU29" s="140"/>
      <c r="AV29" s="140"/>
      <c r="AW29" s="141"/>
      <c r="AX29" s="141"/>
      <c r="AY29" s="665"/>
      <c r="AZ29" s="665"/>
      <c r="BA29" s="665"/>
      <c r="BB29" s="665"/>
      <c r="BC29" s="665"/>
      <c r="BD29" s="665"/>
      <c r="BE29" s="665"/>
      <c r="BF29" s="665"/>
      <c r="BG29" s="665"/>
      <c r="BH29" s="666"/>
      <c r="BI29" s="135">
        <f t="shared" si="25"/>
        <v>8</v>
      </c>
    </row>
    <row r="30" spans="1:61" ht="22.5" customHeight="1">
      <c r="A30" s="739"/>
      <c r="B30" s="542" t="s">
        <v>242</v>
      </c>
      <c r="C30" s="667" t="s">
        <v>243</v>
      </c>
      <c r="D30" s="10" t="s">
        <v>67</v>
      </c>
      <c r="E30" s="84"/>
      <c r="F30" s="84"/>
      <c r="G30" s="84"/>
      <c r="H30" s="84"/>
      <c r="I30" s="185"/>
      <c r="J30" s="185"/>
      <c r="K30" s="84"/>
      <c r="L30" s="84"/>
      <c r="M30" s="84"/>
      <c r="N30" s="84"/>
      <c r="O30" s="84"/>
      <c r="P30" s="84"/>
      <c r="Q30" s="373"/>
      <c r="R30" s="373"/>
      <c r="S30" s="373"/>
      <c r="T30" s="138"/>
      <c r="U30" s="138"/>
      <c r="V30" s="86"/>
      <c r="W30" s="87">
        <f>SUM(E30:V30)</f>
        <v>0</v>
      </c>
      <c r="X30" s="14"/>
      <c r="Y30" s="14"/>
      <c r="Z30" s="84"/>
      <c r="AA30" s="84"/>
      <c r="AB30" s="84"/>
      <c r="AC30" s="84"/>
      <c r="AD30" s="84"/>
      <c r="AE30" s="84"/>
      <c r="AF30" s="84"/>
      <c r="AG30" s="138">
        <v>36</v>
      </c>
      <c r="AH30" s="138"/>
      <c r="AI30" s="138"/>
      <c r="AJ30" s="138"/>
      <c r="AK30" s="373"/>
      <c r="AL30" s="373"/>
      <c r="AM30" s="86" t="s">
        <v>36</v>
      </c>
      <c r="AN30" s="149">
        <f t="shared" si="24"/>
        <v>36</v>
      </c>
      <c r="AO30" s="139"/>
      <c r="AP30" s="139"/>
      <c r="AQ30" s="139"/>
      <c r="AR30" s="139"/>
      <c r="AS30" s="140"/>
      <c r="AT30" s="140"/>
      <c r="AU30" s="140"/>
      <c r="AV30" s="140"/>
      <c r="AW30" s="141"/>
      <c r="AX30" s="141"/>
      <c r="AY30" s="665"/>
      <c r="AZ30" s="665"/>
      <c r="BA30" s="665"/>
      <c r="BB30" s="665"/>
      <c r="BC30" s="665"/>
      <c r="BD30" s="665"/>
      <c r="BE30" s="665"/>
      <c r="BF30" s="665"/>
      <c r="BG30" s="665"/>
      <c r="BH30" s="666"/>
      <c r="BI30" s="135">
        <f t="shared" si="25"/>
        <v>36</v>
      </c>
    </row>
    <row r="31" spans="1:61" ht="24.75" customHeight="1">
      <c r="A31" s="781"/>
      <c r="B31" s="523" t="s">
        <v>244</v>
      </c>
      <c r="C31" s="667" t="s">
        <v>245</v>
      </c>
      <c r="D31" s="10" t="s">
        <v>67</v>
      </c>
      <c r="E31" s="84"/>
      <c r="F31" s="84"/>
      <c r="G31" s="84"/>
      <c r="H31" s="84"/>
      <c r="I31" s="185"/>
      <c r="J31" s="185"/>
      <c r="K31" s="84"/>
      <c r="L31" s="84"/>
      <c r="M31" s="84"/>
      <c r="N31" s="84"/>
      <c r="O31" s="84"/>
      <c r="P31" s="84"/>
      <c r="Q31" s="373"/>
      <c r="R31" s="373"/>
      <c r="S31" s="373"/>
      <c r="T31" s="138"/>
      <c r="U31" s="138"/>
      <c r="V31" s="86"/>
      <c r="W31" s="87"/>
      <c r="X31" s="14"/>
      <c r="Y31" s="14"/>
      <c r="Z31" s="84"/>
      <c r="AA31" s="84"/>
      <c r="AB31" s="84"/>
      <c r="AC31" s="84"/>
      <c r="AD31" s="84"/>
      <c r="AE31" s="84"/>
      <c r="AF31" s="84"/>
      <c r="AG31" s="138"/>
      <c r="AH31" s="138">
        <v>36</v>
      </c>
      <c r="AI31" s="138">
        <v>36</v>
      </c>
      <c r="AJ31" s="138">
        <v>36</v>
      </c>
      <c r="AK31" s="373"/>
      <c r="AL31" s="373"/>
      <c r="AM31" s="86" t="s">
        <v>36</v>
      </c>
      <c r="AN31" s="149">
        <f t="shared" si="24"/>
        <v>108</v>
      </c>
      <c r="AO31" s="139"/>
      <c r="AP31" s="139"/>
      <c r="AQ31" s="139"/>
      <c r="AR31" s="139"/>
      <c r="AS31" s="140"/>
      <c r="AT31" s="140"/>
      <c r="AU31" s="140"/>
      <c r="AV31" s="140"/>
      <c r="AW31" s="141"/>
      <c r="AX31" s="141"/>
      <c r="AY31" s="665"/>
      <c r="AZ31" s="665"/>
      <c r="BA31" s="665"/>
      <c r="BB31" s="665"/>
      <c r="BC31" s="665"/>
      <c r="BD31" s="665"/>
      <c r="BE31" s="665"/>
      <c r="BF31" s="665"/>
      <c r="BG31" s="665"/>
      <c r="BH31" s="666"/>
      <c r="BI31" s="135"/>
    </row>
    <row r="32" spans="1:61" ht="12.75" customHeight="1">
      <c r="A32" s="739"/>
      <c r="B32" s="811" t="s">
        <v>23</v>
      </c>
      <c r="C32" s="795" t="s">
        <v>192</v>
      </c>
      <c r="D32" s="10" t="s">
        <v>67</v>
      </c>
      <c r="E32" s="84">
        <v>8</v>
      </c>
      <c r="F32" s="84">
        <v>8</v>
      </c>
      <c r="G32" s="84">
        <v>8</v>
      </c>
      <c r="H32" s="84">
        <v>8</v>
      </c>
      <c r="I32" s="185"/>
      <c r="J32" s="185"/>
      <c r="K32" s="84">
        <v>8</v>
      </c>
      <c r="L32" s="84">
        <v>8</v>
      </c>
      <c r="M32" s="84">
        <v>8</v>
      </c>
      <c r="N32" s="84">
        <v>8</v>
      </c>
      <c r="O32" s="84">
        <v>8</v>
      </c>
      <c r="P32" s="84">
        <v>6</v>
      </c>
      <c r="Q32" s="373">
        <v>6</v>
      </c>
      <c r="R32" s="373">
        <v>6</v>
      </c>
      <c r="S32" s="373"/>
      <c r="T32" s="138"/>
      <c r="U32" s="138"/>
      <c r="V32" s="86" t="s">
        <v>231</v>
      </c>
      <c r="W32" s="87">
        <f>SUM(E32:V32)</f>
        <v>90</v>
      </c>
      <c r="X32" s="14"/>
      <c r="Y32" s="14"/>
      <c r="Z32" s="84"/>
      <c r="AA32" s="84"/>
      <c r="AB32" s="84"/>
      <c r="AC32" s="84"/>
      <c r="AD32" s="84"/>
      <c r="AE32" s="84"/>
      <c r="AF32" s="84"/>
      <c r="AG32" s="138"/>
      <c r="AH32" s="138"/>
      <c r="AI32" s="138"/>
      <c r="AJ32" s="138"/>
      <c r="AK32" s="373"/>
      <c r="AL32" s="373"/>
      <c r="AM32" s="86"/>
      <c r="AN32" s="149">
        <f t="shared" si="24"/>
        <v>0</v>
      </c>
      <c r="AO32" s="139"/>
      <c r="AP32" s="139"/>
      <c r="AQ32" s="139"/>
      <c r="AR32" s="139"/>
      <c r="AS32" s="140"/>
      <c r="AT32" s="140"/>
      <c r="AU32" s="140"/>
      <c r="AV32" s="140"/>
      <c r="AW32" s="141"/>
      <c r="AX32" s="141"/>
      <c r="AY32" s="12"/>
      <c r="AZ32" s="12"/>
      <c r="BA32" s="12"/>
      <c r="BB32" s="12"/>
      <c r="BC32" s="12"/>
      <c r="BD32" s="12"/>
      <c r="BE32" s="12"/>
      <c r="BF32" s="12"/>
      <c r="BG32" s="12"/>
      <c r="BH32" s="142"/>
      <c r="BI32" s="135">
        <f t="shared" ref="BI32:BI41" si="26">SUM(W32,AN32)</f>
        <v>90</v>
      </c>
    </row>
    <row r="33" spans="1:61">
      <c r="A33" s="739"/>
      <c r="B33" s="783"/>
      <c r="C33" s="796"/>
      <c r="D33" s="13" t="s">
        <v>68</v>
      </c>
      <c r="E33" s="47">
        <v>0</v>
      </c>
      <c r="F33" s="47">
        <v>0</v>
      </c>
      <c r="G33" s="47">
        <v>0</v>
      </c>
      <c r="H33" s="47">
        <v>0</v>
      </c>
      <c r="I33" s="185"/>
      <c r="J33" s="185"/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2</v>
      </c>
      <c r="Q33" s="559">
        <v>2</v>
      </c>
      <c r="R33" s="559">
        <v>2</v>
      </c>
      <c r="S33" s="559"/>
      <c r="T33" s="138"/>
      <c r="U33" s="138"/>
      <c r="V33" s="86"/>
      <c r="W33" s="90">
        <f>SUM(E33:V33)</f>
        <v>6</v>
      </c>
      <c r="X33" s="14"/>
      <c r="Y33" s="14"/>
      <c r="Z33" s="47"/>
      <c r="AA33" s="47"/>
      <c r="AB33" s="47"/>
      <c r="AC33" s="47"/>
      <c r="AD33" s="47"/>
      <c r="AE33" s="47"/>
      <c r="AF33" s="47"/>
      <c r="AG33" s="138"/>
      <c r="AH33" s="138"/>
      <c r="AI33" s="138"/>
      <c r="AJ33" s="138"/>
      <c r="AK33" s="559"/>
      <c r="AL33" s="559"/>
      <c r="AM33" s="86"/>
      <c r="AN33" s="90">
        <f t="shared" si="24"/>
        <v>0</v>
      </c>
      <c r="AO33" s="139"/>
      <c r="AP33" s="139"/>
      <c r="AQ33" s="139"/>
      <c r="AR33" s="139"/>
      <c r="AS33" s="140"/>
      <c r="AT33" s="140"/>
      <c r="AU33" s="140"/>
      <c r="AV33" s="140"/>
      <c r="AW33" s="141"/>
      <c r="AX33" s="141"/>
      <c r="AY33" s="12"/>
      <c r="AZ33" s="12"/>
      <c r="BA33" s="12"/>
      <c r="BB33" s="12"/>
      <c r="BC33" s="12"/>
      <c r="BD33" s="12"/>
      <c r="BE33" s="12"/>
      <c r="BF33" s="12"/>
      <c r="BG33" s="12"/>
      <c r="BH33" s="142"/>
      <c r="BI33" s="136">
        <f t="shared" si="26"/>
        <v>6</v>
      </c>
    </row>
    <row r="34" spans="1:61">
      <c r="A34" s="739"/>
      <c r="B34" s="785" t="s">
        <v>121</v>
      </c>
      <c r="C34" s="767" t="s">
        <v>193</v>
      </c>
      <c r="D34" s="488" t="s">
        <v>67</v>
      </c>
      <c r="E34" s="495">
        <v>2</v>
      </c>
      <c r="F34" s="495">
        <v>4</v>
      </c>
      <c r="G34" s="495">
        <v>2</v>
      </c>
      <c r="H34" s="495">
        <v>4</v>
      </c>
      <c r="I34" s="185"/>
      <c r="J34" s="185"/>
      <c r="K34" s="495">
        <v>4</v>
      </c>
      <c r="L34" s="495">
        <v>2</v>
      </c>
      <c r="M34" s="495">
        <v>4</v>
      </c>
      <c r="N34" s="495">
        <v>4</v>
      </c>
      <c r="O34" s="495">
        <v>4</v>
      </c>
      <c r="P34" s="495">
        <v>2</v>
      </c>
      <c r="Q34" s="664">
        <v>2</v>
      </c>
      <c r="R34" s="664">
        <v>4</v>
      </c>
      <c r="S34" s="664"/>
      <c r="T34" s="489"/>
      <c r="U34" s="489"/>
      <c r="V34" s="86" t="s">
        <v>231</v>
      </c>
      <c r="W34" s="87">
        <f>SUM(E34:S34)</f>
        <v>38</v>
      </c>
      <c r="X34" s="393"/>
      <c r="Y34" s="393"/>
      <c r="Z34" s="496"/>
      <c r="AA34" s="496"/>
      <c r="AB34" s="496"/>
      <c r="AC34" s="496"/>
      <c r="AD34" s="496"/>
      <c r="AE34" s="496"/>
      <c r="AF34" s="496"/>
      <c r="AG34" s="489"/>
      <c r="AH34" s="489"/>
      <c r="AI34" s="489"/>
      <c r="AJ34" s="489"/>
      <c r="AK34" s="664"/>
      <c r="AL34" s="664"/>
      <c r="AM34" s="86"/>
      <c r="AN34" s="149">
        <f t="shared" si="24"/>
        <v>0</v>
      </c>
      <c r="AO34" s="490"/>
      <c r="AP34" s="490"/>
      <c r="AQ34" s="490"/>
      <c r="AR34" s="490"/>
      <c r="AS34" s="491"/>
      <c r="AT34" s="491"/>
      <c r="AU34" s="491"/>
      <c r="AV34" s="491"/>
      <c r="AW34" s="492"/>
      <c r="AX34" s="492"/>
      <c r="AY34" s="493"/>
      <c r="AZ34" s="493"/>
      <c r="BA34" s="493"/>
      <c r="BB34" s="493"/>
      <c r="BC34" s="493"/>
      <c r="BD34" s="493"/>
      <c r="BE34" s="493"/>
      <c r="BF34" s="493"/>
      <c r="BG34" s="493"/>
      <c r="BH34" s="494"/>
      <c r="BI34" s="135">
        <f t="shared" si="26"/>
        <v>38</v>
      </c>
    </row>
    <row r="35" spans="1:61">
      <c r="A35" s="739"/>
      <c r="B35" s="786"/>
      <c r="C35" s="768"/>
      <c r="D35" s="13" t="s">
        <v>68</v>
      </c>
      <c r="E35" s="56">
        <v>0</v>
      </c>
      <c r="F35" s="56">
        <v>0</v>
      </c>
      <c r="G35" s="56">
        <v>0</v>
      </c>
      <c r="H35" s="56">
        <v>0</v>
      </c>
      <c r="I35" s="185"/>
      <c r="J35" s="185"/>
      <c r="K35" s="56">
        <v>0</v>
      </c>
      <c r="L35" s="56">
        <v>0</v>
      </c>
      <c r="M35" s="56">
        <v>0</v>
      </c>
      <c r="N35" s="56">
        <v>0</v>
      </c>
      <c r="O35" s="56">
        <v>0</v>
      </c>
      <c r="P35" s="56">
        <v>0</v>
      </c>
      <c r="Q35" s="627">
        <v>0</v>
      </c>
      <c r="R35" s="627">
        <v>0</v>
      </c>
      <c r="S35" s="627"/>
      <c r="T35" s="392"/>
      <c r="U35" s="392"/>
      <c r="V35" s="86"/>
      <c r="W35" s="90">
        <f>SUM(E35:S35)</f>
        <v>0</v>
      </c>
      <c r="X35" s="393"/>
      <c r="Y35" s="393"/>
      <c r="Z35" s="56"/>
      <c r="AA35" s="56"/>
      <c r="AB35" s="56"/>
      <c r="AC35" s="56"/>
      <c r="AD35" s="56"/>
      <c r="AE35" s="56"/>
      <c r="AF35" s="56"/>
      <c r="AG35" s="392"/>
      <c r="AH35" s="392"/>
      <c r="AI35" s="392"/>
      <c r="AJ35" s="392"/>
      <c r="AK35" s="627"/>
      <c r="AL35" s="627"/>
      <c r="AM35" s="86"/>
      <c r="AN35" s="244">
        <f t="shared" si="24"/>
        <v>0</v>
      </c>
      <c r="AO35" s="153"/>
      <c r="AP35" s="153"/>
      <c r="AQ35" s="153"/>
      <c r="AR35" s="153"/>
      <c r="AS35" s="154"/>
      <c r="AT35" s="154"/>
      <c r="AU35" s="154"/>
      <c r="AV35" s="154"/>
      <c r="AW35" s="155"/>
      <c r="AX35" s="155"/>
      <c r="AY35" s="151"/>
      <c r="AZ35" s="151"/>
      <c r="BA35" s="151"/>
      <c r="BB35" s="151"/>
      <c r="BC35" s="151"/>
      <c r="BD35" s="151"/>
      <c r="BE35" s="151"/>
      <c r="BF35" s="151"/>
      <c r="BG35" s="151"/>
      <c r="BH35" s="152"/>
      <c r="BI35" s="136">
        <f t="shared" si="26"/>
        <v>0</v>
      </c>
    </row>
    <row r="36" spans="1:61" ht="22.5" customHeight="1">
      <c r="A36" s="739"/>
      <c r="B36" s="497" t="s">
        <v>176</v>
      </c>
      <c r="C36" s="24" t="s">
        <v>214</v>
      </c>
      <c r="D36" s="150" t="s">
        <v>67</v>
      </c>
      <c r="E36" s="129"/>
      <c r="F36" s="119"/>
      <c r="G36" s="119"/>
      <c r="H36" s="119"/>
      <c r="I36" s="185">
        <v>36</v>
      </c>
      <c r="J36" s="185">
        <v>36</v>
      </c>
      <c r="K36" s="119"/>
      <c r="L36" s="119"/>
      <c r="M36" s="119"/>
      <c r="N36" s="119"/>
      <c r="O36" s="119"/>
      <c r="P36" s="119"/>
      <c r="Q36" s="547"/>
      <c r="R36" s="547"/>
      <c r="S36" s="547"/>
      <c r="T36" s="243">
        <v>36</v>
      </c>
      <c r="U36" s="243"/>
      <c r="V36" s="86" t="s">
        <v>36</v>
      </c>
      <c r="W36" s="87">
        <f>SUM(E36:V36)</f>
        <v>108</v>
      </c>
      <c r="X36" s="118"/>
      <c r="Y36" s="118"/>
      <c r="Z36" s="119"/>
      <c r="AA36" s="119"/>
      <c r="AB36" s="119"/>
      <c r="AC36" s="119"/>
      <c r="AD36" s="119"/>
      <c r="AE36" s="119"/>
      <c r="AF36" s="119"/>
      <c r="AG36" s="243"/>
      <c r="AH36" s="243"/>
      <c r="AI36" s="243"/>
      <c r="AJ36" s="243"/>
      <c r="AK36" s="547"/>
      <c r="AL36" s="547"/>
      <c r="AM36" s="86"/>
      <c r="AN36" s="149">
        <f t="shared" si="24"/>
        <v>0</v>
      </c>
      <c r="AO36" s="249"/>
      <c r="AP36" s="153"/>
      <c r="AQ36" s="153"/>
      <c r="AR36" s="153"/>
      <c r="AS36" s="154"/>
      <c r="AT36" s="154"/>
      <c r="AU36" s="154"/>
      <c r="AV36" s="154"/>
      <c r="AW36" s="155"/>
      <c r="AX36" s="155"/>
      <c r="AY36" s="151"/>
      <c r="AZ36" s="151"/>
      <c r="BA36" s="151"/>
      <c r="BB36" s="151"/>
      <c r="BC36" s="151"/>
      <c r="BD36" s="151"/>
      <c r="BE36" s="151"/>
      <c r="BF36" s="151"/>
      <c r="BG36" s="151"/>
      <c r="BH36" s="152"/>
      <c r="BI36" s="135">
        <f t="shared" si="26"/>
        <v>108</v>
      </c>
    </row>
    <row r="37" spans="1:61" ht="12.75" customHeight="1">
      <c r="A37" s="739"/>
      <c r="B37" s="785" t="s">
        <v>24</v>
      </c>
      <c r="C37" s="767" t="s">
        <v>194</v>
      </c>
      <c r="D37" s="10" t="s">
        <v>67</v>
      </c>
      <c r="E37" s="84">
        <v>4</v>
      </c>
      <c r="F37" s="84">
        <v>2</v>
      </c>
      <c r="G37" s="84">
        <v>2</v>
      </c>
      <c r="H37" s="84">
        <v>4</v>
      </c>
      <c r="I37" s="185"/>
      <c r="J37" s="185"/>
      <c r="K37" s="84">
        <v>2</v>
      </c>
      <c r="L37" s="84">
        <v>2</v>
      </c>
      <c r="M37" s="84">
        <v>2</v>
      </c>
      <c r="N37" s="84">
        <v>2</v>
      </c>
      <c r="O37" s="84">
        <v>2</v>
      </c>
      <c r="P37" s="84">
        <v>2</v>
      </c>
      <c r="Q37" s="373">
        <v>4</v>
      </c>
      <c r="R37" s="373">
        <v>4</v>
      </c>
      <c r="S37" s="373"/>
      <c r="T37" s="185"/>
      <c r="U37" s="185"/>
      <c r="V37" s="86" t="s">
        <v>231</v>
      </c>
      <c r="W37" s="242">
        <f>SUM(E37:S37)</f>
        <v>32</v>
      </c>
      <c r="X37" s="14"/>
      <c r="Y37" s="14"/>
      <c r="Z37" s="85"/>
      <c r="AA37" s="85"/>
      <c r="AB37" s="85"/>
      <c r="AC37" s="85"/>
      <c r="AD37" s="85"/>
      <c r="AE37" s="85"/>
      <c r="AF37" s="85"/>
      <c r="AG37" s="185"/>
      <c r="AH37" s="185"/>
      <c r="AI37" s="185"/>
      <c r="AJ37" s="185"/>
      <c r="AK37" s="373"/>
      <c r="AL37" s="373"/>
      <c r="AM37" s="86"/>
      <c r="AN37" s="420">
        <f t="shared" si="24"/>
        <v>0</v>
      </c>
      <c r="AO37" s="139"/>
      <c r="AP37" s="139"/>
      <c r="AQ37" s="139"/>
      <c r="AR37" s="139"/>
      <c r="AS37" s="140"/>
      <c r="AT37" s="140"/>
      <c r="AU37" s="140"/>
      <c r="AV37" s="140"/>
      <c r="AW37" s="141"/>
      <c r="AX37" s="141"/>
      <c r="AY37" s="12"/>
      <c r="AZ37" s="12"/>
      <c r="BA37" s="12"/>
      <c r="BB37" s="12"/>
      <c r="BC37" s="12"/>
      <c r="BD37" s="12"/>
      <c r="BE37" s="12"/>
      <c r="BF37" s="12"/>
      <c r="BG37" s="12"/>
      <c r="BH37" s="142"/>
      <c r="BI37" s="136">
        <f t="shared" si="26"/>
        <v>32</v>
      </c>
    </row>
    <row r="38" spans="1:61" ht="23.25" customHeight="1">
      <c r="A38" s="739"/>
      <c r="B38" s="786"/>
      <c r="C38" s="768"/>
      <c r="D38" s="13" t="s">
        <v>68</v>
      </c>
      <c r="E38" s="47">
        <v>0</v>
      </c>
      <c r="F38" s="48">
        <v>0</v>
      </c>
      <c r="G38" s="48">
        <v>0</v>
      </c>
      <c r="H38" s="48">
        <v>0</v>
      </c>
      <c r="I38" s="185"/>
      <c r="J38" s="185"/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2</v>
      </c>
      <c r="Q38" s="372">
        <v>2</v>
      </c>
      <c r="R38" s="372">
        <v>0</v>
      </c>
      <c r="S38" s="372"/>
      <c r="T38" s="241"/>
      <c r="U38" s="241"/>
      <c r="V38" s="86"/>
      <c r="W38" s="201">
        <f>SUM(E38:S38)</f>
        <v>4</v>
      </c>
      <c r="X38" s="14"/>
      <c r="Y38" s="14"/>
      <c r="Z38" s="48"/>
      <c r="AA38" s="48"/>
      <c r="AB38" s="48"/>
      <c r="AC38" s="48"/>
      <c r="AD38" s="48"/>
      <c r="AE38" s="48"/>
      <c r="AF38" s="48"/>
      <c r="AG38" s="241"/>
      <c r="AH38" s="241"/>
      <c r="AI38" s="241"/>
      <c r="AJ38" s="241"/>
      <c r="AK38" s="372"/>
      <c r="AL38" s="372"/>
      <c r="AM38" s="86"/>
      <c r="AN38" s="421">
        <f t="shared" si="24"/>
        <v>0</v>
      </c>
      <c r="AO38" s="246"/>
      <c r="AP38" s="139"/>
      <c r="AQ38" s="139"/>
      <c r="AR38" s="139"/>
      <c r="AS38" s="140"/>
      <c r="AT38" s="140"/>
      <c r="AU38" s="140"/>
      <c r="AV38" s="140"/>
      <c r="AW38" s="141"/>
      <c r="AX38" s="141"/>
      <c r="AY38" s="12"/>
      <c r="AZ38" s="12"/>
      <c r="BA38" s="12"/>
      <c r="BB38" s="12"/>
      <c r="BC38" s="12"/>
      <c r="BD38" s="12"/>
      <c r="BE38" s="12"/>
      <c r="BF38" s="12"/>
      <c r="BG38" s="12"/>
      <c r="BH38" s="142"/>
      <c r="BI38" s="136">
        <f t="shared" si="26"/>
        <v>4</v>
      </c>
    </row>
    <row r="39" spans="1:61" ht="24" customHeight="1">
      <c r="A39" s="739"/>
      <c r="B39" s="785" t="s">
        <v>195</v>
      </c>
      <c r="C39" s="767" t="s">
        <v>196</v>
      </c>
      <c r="D39" s="15" t="s">
        <v>67</v>
      </c>
      <c r="E39" s="84">
        <v>4</v>
      </c>
      <c r="F39" s="85">
        <v>4</v>
      </c>
      <c r="G39" s="85">
        <v>4</v>
      </c>
      <c r="H39" s="85">
        <v>4</v>
      </c>
      <c r="I39" s="185"/>
      <c r="J39" s="185"/>
      <c r="K39" s="85">
        <v>4</v>
      </c>
      <c r="L39" s="85">
        <v>6</v>
      </c>
      <c r="M39" s="85">
        <v>6</v>
      </c>
      <c r="N39" s="85">
        <v>6</v>
      </c>
      <c r="O39" s="85">
        <v>4</v>
      </c>
      <c r="P39" s="85">
        <v>6</v>
      </c>
      <c r="Q39" s="373">
        <v>4</v>
      </c>
      <c r="R39" s="373">
        <v>4</v>
      </c>
      <c r="S39" s="373"/>
      <c r="T39" s="185"/>
      <c r="U39" s="185"/>
      <c r="V39" s="86" t="s">
        <v>231</v>
      </c>
      <c r="W39" s="87">
        <f>SUM(E39:S39)</f>
        <v>56</v>
      </c>
      <c r="X39" s="112"/>
      <c r="Y39" s="112"/>
      <c r="Z39" s="85"/>
      <c r="AA39" s="85"/>
      <c r="AB39" s="85"/>
      <c r="AC39" s="85"/>
      <c r="AD39" s="85"/>
      <c r="AE39" s="85"/>
      <c r="AF39" s="85"/>
      <c r="AG39" s="185"/>
      <c r="AH39" s="185"/>
      <c r="AI39" s="185"/>
      <c r="AJ39" s="185"/>
      <c r="AK39" s="373"/>
      <c r="AL39" s="373"/>
      <c r="AM39" s="86"/>
      <c r="AN39" s="149">
        <f t="shared" si="24"/>
        <v>0</v>
      </c>
      <c r="AO39" s="248"/>
      <c r="AP39" s="139"/>
      <c r="AQ39" s="139"/>
      <c r="AR39" s="139"/>
      <c r="AS39" s="140"/>
      <c r="AT39" s="140"/>
      <c r="AU39" s="140"/>
      <c r="AV39" s="140"/>
      <c r="AW39" s="141"/>
      <c r="AX39" s="141"/>
      <c r="AY39" s="12"/>
      <c r="AZ39" s="12"/>
      <c r="BA39" s="12"/>
      <c r="BB39" s="12"/>
      <c r="BC39" s="12"/>
      <c r="BD39" s="12"/>
      <c r="BE39" s="12"/>
      <c r="BF39" s="12"/>
      <c r="BG39" s="12"/>
      <c r="BH39" s="142"/>
      <c r="BI39" s="135">
        <f t="shared" si="26"/>
        <v>56</v>
      </c>
    </row>
    <row r="40" spans="1:61" ht="14.25" customHeight="1">
      <c r="A40" s="739"/>
      <c r="B40" s="786"/>
      <c r="C40" s="768"/>
      <c r="D40" s="13" t="s">
        <v>68</v>
      </c>
      <c r="E40" s="47">
        <v>0</v>
      </c>
      <c r="F40" s="48">
        <v>0</v>
      </c>
      <c r="G40" s="48">
        <v>0</v>
      </c>
      <c r="H40" s="48">
        <v>0</v>
      </c>
      <c r="I40" s="185"/>
      <c r="J40" s="185"/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555">
        <v>0</v>
      </c>
      <c r="R40" s="555">
        <v>2</v>
      </c>
      <c r="S40" s="555"/>
      <c r="T40" s="245"/>
      <c r="U40" s="245"/>
      <c r="V40" s="89"/>
      <c r="W40" s="90">
        <f>SUM(E40:V40)</f>
        <v>2</v>
      </c>
      <c r="X40" s="250"/>
      <c r="Y40" s="250"/>
      <c r="Z40" s="57"/>
      <c r="AA40" s="57"/>
      <c r="AB40" s="57"/>
      <c r="AC40" s="57"/>
      <c r="AD40" s="57"/>
      <c r="AE40" s="57"/>
      <c r="AF40" s="57"/>
      <c r="AG40" s="245"/>
      <c r="AH40" s="245"/>
      <c r="AI40" s="245"/>
      <c r="AJ40" s="245"/>
      <c r="AK40" s="555"/>
      <c r="AL40" s="555"/>
      <c r="AM40" s="89"/>
      <c r="AN40" s="244">
        <f t="shared" si="24"/>
        <v>0</v>
      </c>
      <c r="AO40" s="251"/>
      <c r="AP40" s="252"/>
      <c r="AQ40" s="252"/>
      <c r="AR40" s="252"/>
      <c r="AS40" s="253"/>
      <c r="AT40" s="253"/>
      <c r="AU40" s="253"/>
      <c r="AV40" s="253"/>
      <c r="AW40" s="422"/>
      <c r="AX40" s="422"/>
      <c r="AY40" s="423"/>
      <c r="AZ40" s="423"/>
      <c r="BA40" s="423"/>
      <c r="BB40" s="423"/>
      <c r="BC40" s="423"/>
      <c r="BD40" s="423"/>
      <c r="BE40" s="423"/>
      <c r="BF40" s="423"/>
      <c r="BG40" s="423"/>
      <c r="BH40" s="424"/>
      <c r="BI40" s="136">
        <f t="shared" si="26"/>
        <v>2</v>
      </c>
    </row>
    <row r="41" spans="1:61" ht="25.5" customHeight="1" thickBot="1">
      <c r="A41" s="739"/>
      <c r="B41" s="498" t="s">
        <v>184</v>
      </c>
      <c r="C41" s="539" t="s">
        <v>246</v>
      </c>
      <c r="D41" s="10" t="s">
        <v>67</v>
      </c>
      <c r="E41" s="84"/>
      <c r="F41" s="85"/>
      <c r="G41" s="85"/>
      <c r="H41" s="85"/>
      <c r="I41" s="185"/>
      <c r="J41" s="185"/>
      <c r="K41" s="85"/>
      <c r="L41" s="85"/>
      <c r="M41" s="85"/>
      <c r="N41" s="85"/>
      <c r="O41" s="85"/>
      <c r="P41" s="85"/>
      <c r="Q41" s="373"/>
      <c r="R41" s="373"/>
      <c r="S41" s="373"/>
      <c r="T41" s="185"/>
      <c r="U41" s="185">
        <v>36</v>
      </c>
      <c r="V41" s="254"/>
      <c r="W41" s="87">
        <f>SUM(E41:U41)</f>
        <v>36</v>
      </c>
      <c r="X41" s="112"/>
      <c r="Y41" s="112"/>
      <c r="Z41" s="85"/>
      <c r="AA41" s="85"/>
      <c r="AB41" s="85"/>
      <c r="AC41" s="85"/>
      <c r="AD41" s="85"/>
      <c r="AE41" s="85"/>
      <c r="AF41" s="85"/>
      <c r="AG41" s="185"/>
      <c r="AH41" s="185"/>
      <c r="AI41" s="185"/>
      <c r="AJ41" s="185"/>
      <c r="AK41" s="373"/>
      <c r="AL41" s="373"/>
      <c r="AM41" s="254"/>
      <c r="AN41" s="149">
        <f t="shared" si="24"/>
        <v>0</v>
      </c>
      <c r="AO41" s="248"/>
      <c r="AP41" s="139"/>
      <c r="AQ41" s="139"/>
      <c r="AR41" s="139"/>
      <c r="AS41" s="140"/>
      <c r="AT41" s="140"/>
      <c r="AU41" s="140"/>
      <c r="AV41" s="140"/>
      <c r="AW41" s="141"/>
      <c r="AX41" s="141"/>
      <c r="AY41" s="12"/>
      <c r="AZ41" s="12"/>
      <c r="BA41" s="12"/>
      <c r="BB41" s="12"/>
      <c r="BC41" s="12"/>
      <c r="BD41" s="12"/>
      <c r="BE41" s="12"/>
      <c r="BF41" s="12"/>
      <c r="BG41" s="12"/>
      <c r="BH41" s="142"/>
      <c r="BI41" s="135">
        <f t="shared" si="26"/>
        <v>36</v>
      </c>
    </row>
    <row r="42" spans="1:61" ht="26.25" customHeight="1" thickBot="1">
      <c r="A42" s="739"/>
      <c r="B42" s="499" t="s">
        <v>28</v>
      </c>
      <c r="C42" s="17" t="s">
        <v>38</v>
      </c>
      <c r="D42" s="500" t="s">
        <v>67</v>
      </c>
      <c r="E42" s="156"/>
      <c r="F42" s="157"/>
      <c r="G42" s="157"/>
      <c r="H42" s="157"/>
      <c r="I42" s="185"/>
      <c r="J42" s="185"/>
      <c r="K42" s="157"/>
      <c r="L42" s="157"/>
      <c r="M42" s="157"/>
      <c r="N42" s="157"/>
      <c r="O42" s="157"/>
      <c r="P42" s="157"/>
      <c r="Q42" s="660"/>
      <c r="R42" s="660"/>
      <c r="S42" s="660"/>
      <c r="T42" s="159"/>
      <c r="U42" s="159"/>
      <c r="V42" s="425"/>
      <c r="W42" s="465"/>
      <c r="X42" s="160"/>
      <c r="Y42" s="160"/>
      <c r="Z42" s="157"/>
      <c r="AA42" s="157"/>
      <c r="AB42" s="157"/>
      <c r="AC42" s="157"/>
      <c r="AD42" s="157"/>
      <c r="AE42" s="157"/>
      <c r="AF42" s="157"/>
      <c r="AG42" s="159"/>
      <c r="AH42" s="159"/>
      <c r="AI42" s="159"/>
      <c r="AJ42" s="159"/>
      <c r="AK42" s="660"/>
      <c r="AL42" s="660"/>
      <c r="AM42" s="425"/>
      <c r="AN42" s="465"/>
      <c r="AO42" s="161" t="s">
        <v>82</v>
      </c>
      <c r="AP42" s="161" t="s">
        <v>82</v>
      </c>
      <c r="AQ42" s="161" t="s">
        <v>82</v>
      </c>
      <c r="AR42" s="161" t="s">
        <v>82</v>
      </c>
      <c r="AS42" s="162"/>
      <c r="AT42" s="162"/>
      <c r="AU42" s="162"/>
      <c r="AV42" s="162"/>
      <c r="AW42" s="163"/>
      <c r="AX42" s="163"/>
      <c r="AY42" s="157"/>
      <c r="AZ42" s="157"/>
      <c r="BA42" s="157"/>
      <c r="BB42" s="157"/>
      <c r="BC42" s="157"/>
      <c r="BD42" s="157"/>
      <c r="BE42" s="157"/>
      <c r="BF42" s="157"/>
      <c r="BG42" s="157"/>
      <c r="BH42" s="158"/>
      <c r="BI42" s="164"/>
    </row>
    <row r="43" spans="1:61" ht="26.25" customHeight="1">
      <c r="A43" s="739"/>
      <c r="B43" s="822" t="s">
        <v>39</v>
      </c>
      <c r="C43" s="822"/>
      <c r="D43" s="823"/>
      <c r="E43" s="165"/>
      <c r="F43" s="166"/>
      <c r="G43" s="166"/>
      <c r="H43" s="166"/>
      <c r="I43" s="185"/>
      <c r="J43" s="185"/>
      <c r="K43" s="166"/>
      <c r="L43" s="166"/>
      <c r="M43" s="166"/>
      <c r="N43" s="166"/>
      <c r="O43" s="166"/>
      <c r="P43" s="166"/>
      <c r="Q43" s="661"/>
      <c r="R43" s="661"/>
      <c r="S43" s="661"/>
      <c r="T43" s="168"/>
      <c r="U43" s="168"/>
      <c r="V43" s="99"/>
      <c r="W43" s="466"/>
      <c r="X43" s="169"/>
      <c r="Y43" s="169"/>
      <c r="Z43" s="166"/>
      <c r="AA43" s="166"/>
      <c r="AB43" s="166"/>
      <c r="AC43" s="166"/>
      <c r="AD43" s="166"/>
      <c r="AE43" s="166"/>
      <c r="AF43" s="166"/>
      <c r="AG43" s="168"/>
      <c r="AH43" s="168"/>
      <c r="AI43" s="168"/>
      <c r="AJ43" s="168"/>
      <c r="AK43" s="661"/>
      <c r="AL43" s="661"/>
      <c r="AM43" s="99"/>
      <c r="AN43" s="466"/>
      <c r="AO43" s="170"/>
      <c r="AP43" s="170"/>
      <c r="AQ43" s="170"/>
      <c r="AR43" s="170"/>
      <c r="AS43" s="171"/>
      <c r="AT43" s="171"/>
      <c r="AU43" s="171"/>
      <c r="AV43" s="171"/>
      <c r="AW43" s="172"/>
      <c r="AX43" s="172"/>
      <c r="AY43" s="166"/>
      <c r="AZ43" s="166"/>
      <c r="BA43" s="166"/>
      <c r="BB43" s="166"/>
      <c r="BC43" s="166"/>
      <c r="BD43" s="166"/>
      <c r="BE43" s="166"/>
      <c r="BF43" s="166"/>
      <c r="BG43" s="166"/>
      <c r="BH43" s="167"/>
      <c r="BI43" s="173"/>
    </row>
    <row r="44" spans="1:61" ht="28.5" customHeight="1">
      <c r="A44" s="739"/>
      <c r="B44" s="824" t="s">
        <v>72</v>
      </c>
      <c r="C44" s="824"/>
      <c r="D44" s="825"/>
      <c r="E44" s="11"/>
      <c r="F44" s="12"/>
      <c r="G44" s="12"/>
      <c r="H44" s="12"/>
      <c r="I44" s="185"/>
      <c r="J44" s="185"/>
      <c r="K44" s="12"/>
      <c r="L44" s="12"/>
      <c r="M44" s="12"/>
      <c r="N44" s="12"/>
      <c r="O44" s="12"/>
      <c r="P44" s="12"/>
      <c r="Q44" s="578"/>
      <c r="R44" s="578"/>
      <c r="S44" s="578"/>
      <c r="T44" s="138"/>
      <c r="U44" s="138"/>
      <c r="V44" s="101"/>
      <c r="W44" s="467"/>
      <c r="X44" s="14"/>
      <c r="Y44" s="14"/>
      <c r="Z44" s="12"/>
      <c r="AA44" s="12"/>
      <c r="AB44" s="12"/>
      <c r="AC44" s="12"/>
      <c r="AD44" s="12"/>
      <c r="AE44" s="12"/>
      <c r="AF44" s="12"/>
      <c r="AG44" s="138"/>
      <c r="AH44" s="138"/>
      <c r="AI44" s="138"/>
      <c r="AJ44" s="138"/>
      <c r="AK44" s="578"/>
      <c r="AL44" s="578"/>
      <c r="AM44" s="101"/>
      <c r="AN44" s="467"/>
      <c r="AO44" s="139"/>
      <c r="AP44" s="139"/>
      <c r="AQ44" s="139"/>
      <c r="AR44" s="139"/>
      <c r="AS44" s="174" t="s">
        <v>83</v>
      </c>
      <c r="AT44" s="174" t="s">
        <v>83</v>
      </c>
      <c r="AU44" s="174" t="s">
        <v>83</v>
      </c>
      <c r="AV44" s="174" t="s">
        <v>83</v>
      </c>
      <c r="AW44" s="141"/>
      <c r="AX44" s="141"/>
      <c r="AY44" s="12"/>
      <c r="AZ44" s="12"/>
      <c r="BA44" s="12"/>
      <c r="BB44" s="12"/>
      <c r="BC44" s="12"/>
      <c r="BD44" s="12"/>
      <c r="BE44" s="12"/>
      <c r="BF44" s="12"/>
      <c r="BG44" s="12"/>
      <c r="BH44" s="142"/>
      <c r="BI44" s="175"/>
    </row>
    <row r="45" spans="1:61" ht="14.25" customHeight="1" thickBot="1">
      <c r="A45" s="739"/>
      <c r="B45" s="826" t="s">
        <v>73</v>
      </c>
      <c r="C45" s="826"/>
      <c r="D45" s="827"/>
      <c r="E45" s="165"/>
      <c r="F45" s="166"/>
      <c r="G45" s="166"/>
      <c r="H45" s="166"/>
      <c r="I45" s="185"/>
      <c r="J45" s="185"/>
      <c r="K45" s="166"/>
      <c r="L45" s="166"/>
      <c r="M45" s="166"/>
      <c r="N45" s="166"/>
      <c r="O45" s="166"/>
      <c r="P45" s="166"/>
      <c r="Q45" s="661"/>
      <c r="R45" s="661"/>
      <c r="S45" s="661"/>
      <c r="T45" s="168"/>
      <c r="U45" s="168"/>
      <c r="V45" s="101"/>
      <c r="W45" s="466"/>
      <c r="X45" s="169"/>
      <c r="Y45" s="169"/>
      <c r="Z45" s="166"/>
      <c r="AA45" s="166"/>
      <c r="AB45" s="166"/>
      <c r="AC45" s="166"/>
      <c r="AD45" s="166"/>
      <c r="AE45" s="166"/>
      <c r="AF45" s="166"/>
      <c r="AG45" s="168"/>
      <c r="AH45" s="168"/>
      <c r="AI45" s="168"/>
      <c r="AJ45" s="168"/>
      <c r="AK45" s="661"/>
      <c r="AL45" s="661"/>
      <c r="AM45" s="101"/>
      <c r="AN45" s="466"/>
      <c r="AO45" s="170"/>
      <c r="AP45" s="170"/>
      <c r="AQ45" s="170"/>
      <c r="AR45" s="170"/>
      <c r="AS45" s="171"/>
      <c r="AT45" s="171"/>
      <c r="AU45" s="171"/>
      <c r="AV45" s="171"/>
      <c r="AW45" s="803" t="s">
        <v>84</v>
      </c>
      <c r="AX45" s="804"/>
      <c r="AY45" s="166"/>
      <c r="AZ45" s="166"/>
      <c r="BA45" s="166"/>
      <c r="BB45" s="166"/>
      <c r="BC45" s="166"/>
      <c r="BD45" s="166"/>
      <c r="BE45" s="166"/>
      <c r="BF45" s="166"/>
      <c r="BG45" s="166"/>
      <c r="BH45" s="167"/>
      <c r="BI45" s="444"/>
    </row>
    <row r="46" spans="1:61" ht="30" customHeight="1">
      <c r="A46" s="739"/>
      <c r="B46" s="805" t="s">
        <v>69</v>
      </c>
      <c r="C46" s="806"/>
      <c r="D46" s="807"/>
      <c r="E46" s="120">
        <f>SUM(E8,E16,E26)</f>
        <v>34</v>
      </c>
      <c r="F46" s="120">
        <f t="shared" ref="F46:U46" si="27">SUM(F8,F16,F26)</f>
        <v>34</v>
      </c>
      <c r="G46" s="120">
        <f t="shared" si="27"/>
        <v>34</v>
      </c>
      <c r="H46" s="120">
        <f t="shared" si="27"/>
        <v>34</v>
      </c>
      <c r="I46" s="185">
        <f t="shared" si="27"/>
        <v>36</v>
      </c>
      <c r="J46" s="185">
        <f t="shared" si="27"/>
        <v>36</v>
      </c>
      <c r="K46" s="120">
        <f t="shared" si="27"/>
        <v>36</v>
      </c>
      <c r="L46" s="120">
        <f t="shared" si="27"/>
        <v>36</v>
      </c>
      <c r="M46" s="120">
        <f t="shared" si="27"/>
        <v>34</v>
      </c>
      <c r="N46" s="120">
        <f t="shared" si="27"/>
        <v>36</v>
      </c>
      <c r="O46" s="120">
        <f t="shared" si="27"/>
        <v>34</v>
      </c>
      <c r="P46" s="120">
        <f t="shared" si="27"/>
        <v>32</v>
      </c>
      <c r="Q46" s="120">
        <f t="shared" si="27"/>
        <v>32</v>
      </c>
      <c r="R46" s="120">
        <f t="shared" si="27"/>
        <v>32</v>
      </c>
      <c r="S46" s="120">
        <f t="shared" si="27"/>
        <v>0</v>
      </c>
      <c r="T46" s="185">
        <f t="shared" si="27"/>
        <v>36</v>
      </c>
      <c r="U46" s="185">
        <f t="shared" si="27"/>
        <v>36</v>
      </c>
      <c r="V46" s="103"/>
      <c r="W46" s="468">
        <f>SUM(E46:T46)</f>
        <v>516</v>
      </c>
      <c r="X46" s="177"/>
      <c r="Y46" s="177"/>
      <c r="Z46" s="192">
        <f t="shared" ref="Z46:AH46" si="28">SUM(Z8,Z16,Z26)</f>
        <v>34</v>
      </c>
      <c r="AA46" s="192">
        <f t="shared" si="28"/>
        <v>34</v>
      </c>
      <c r="AB46" s="192">
        <f t="shared" si="28"/>
        <v>36</v>
      </c>
      <c r="AC46" s="192">
        <f t="shared" si="28"/>
        <v>36</v>
      </c>
      <c r="AD46" s="192">
        <f t="shared" si="28"/>
        <v>36</v>
      </c>
      <c r="AE46" s="192">
        <f t="shared" si="28"/>
        <v>36</v>
      </c>
      <c r="AF46" s="192">
        <f t="shared" si="28"/>
        <v>36</v>
      </c>
      <c r="AG46" s="452">
        <f t="shared" si="28"/>
        <v>0</v>
      </c>
      <c r="AH46" s="452">
        <f t="shared" si="28"/>
        <v>0</v>
      </c>
      <c r="AI46" s="452">
        <f>AI26</f>
        <v>0</v>
      </c>
      <c r="AJ46" s="452">
        <f>AJ26</f>
        <v>0</v>
      </c>
      <c r="AK46" s="662">
        <f>SUM(AK26,AK16,AK8)</f>
        <v>36</v>
      </c>
      <c r="AL46" s="662">
        <f>SUM(AL26,AL16,AL8)</f>
        <v>36</v>
      </c>
      <c r="AM46" s="103"/>
      <c r="AN46" s="468">
        <f>SUM(AN8,AN16,AN26)</f>
        <v>160</v>
      </c>
      <c r="AO46" s="453"/>
      <c r="AP46" s="453"/>
      <c r="AQ46" s="453"/>
      <c r="AR46" s="453"/>
      <c r="AS46" s="454"/>
      <c r="AT46" s="454"/>
      <c r="AU46" s="454"/>
      <c r="AV46" s="454"/>
      <c r="AW46" s="455"/>
      <c r="AX46" s="455"/>
      <c r="AY46" s="456"/>
      <c r="AZ46" s="456"/>
      <c r="BA46" s="456"/>
      <c r="BB46" s="456"/>
      <c r="BC46" s="456"/>
      <c r="BD46" s="456"/>
      <c r="BE46" s="456"/>
      <c r="BF46" s="456"/>
      <c r="BG46" s="456"/>
      <c r="BH46" s="462"/>
      <c r="BI46" s="236">
        <f>SUM(W46,AN46)</f>
        <v>676</v>
      </c>
    </row>
    <row r="47" spans="1:61" ht="33" customHeight="1">
      <c r="A47" s="739"/>
      <c r="B47" s="797" t="s">
        <v>70</v>
      </c>
      <c r="C47" s="798"/>
      <c r="D47" s="799"/>
      <c r="E47" s="357">
        <f>SUM(E9,E17,E27)</f>
        <v>2</v>
      </c>
      <c r="F47" s="357">
        <f t="shared" ref="F47:U47" si="29">SUM(F9,F17,F27)</f>
        <v>2</v>
      </c>
      <c r="G47" s="357">
        <f t="shared" si="29"/>
        <v>2</v>
      </c>
      <c r="H47" s="357">
        <f t="shared" si="29"/>
        <v>2</v>
      </c>
      <c r="I47" s="185">
        <f t="shared" si="29"/>
        <v>0</v>
      </c>
      <c r="J47" s="185">
        <f t="shared" si="29"/>
        <v>0</v>
      </c>
      <c r="K47" s="357">
        <f t="shared" si="29"/>
        <v>0</v>
      </c>
      <c r="L47" s="357">
        <f t="shared" si="29"/>
        <v>0</v>
      </c>
      <c r="M47" s="357">
        <f t="shared" si="29"/>
        <v>2</v>
      </c>
      <c r="N47" s="357">
        <f t="shared" si="29"/>
        <v>0</v>
      </c>
      <c r="O47" s="357">
        <f t="shared" si="29"/>
        <v>2</v>
      </c>
      <c r="P47" s="357">
        <f t="shared" si="29"/>
        <v>4</v>
      </c>
      <c r="Q47" s="546">
        <f t="shared" si="29"/>
        <v>4</v>
      </c>
      <c r="R47" s="546">
        <f t="shared" si="29"/>
        <v>4</v>
      </c>
      <c r="S47" s="546">
        <f t="shared" si="29"/>
        <v>0</v>
      </c>
      <c r="T47" s="445">
        <f t="shared" si="29"/>
        <v>0</v>
      </c>
      <c r="U47" s="445">
        <f t="shared" si="29"/>
        <v>0</v>
      </c>
      <c r="V47" s="446"/>
      <c r="W47" s="447">
        <f>SUM(E47:T47)</f>
        <v>24</v>
      </c>
      <c r="X47" s="448"/>
      <c r="Y47" s="448"/>
      <c r="Z47" s="193">
        <f>SUM(Z9,Z17,Z27)</f>
        <v>2</v>
      </c>
      <c r="AA47" s="193">
        <f t="shared" ref="AA47:AJ47" si="30">SUM(AA9,AA17,AA27)</f>
        <v>2</v>
      </c>
      <c r="AB47" s="193">
        <f t="shared" si="30"/>
        <v>0</v>
      </c>
      <c r="AC47" s="193">
        <f t="shared" si="30"/>
        <v>0</v>
      </c>
      <c r="AD47" s="193">
        <f t="shared" si="30"/>
        <v>0</v>
      </c>
      <c r="AE47" s="193">
        <f t="shared" si="30"/>
        <v>0</v>
      </c>
      <c r="AF47" s="193">
        <f t="shared" si="30"/>
        <v>0</v>
      </c>
      <c r="AG47" s="445">
        <f t="shared" si="30"/>
        <v>0</v>
      </c>
      <c r="AH47" s="445">
        <f t="shared" si="30"/>
        <v>0</v>
      </c>
      <c r="AI47" s="445">
        <f t="shared" si="30"/>
        <v>0</v>
      </c>
      <c r="AJ47" s="445">
        <f t="shared" si="30"/>
        <v>0</v>
      </c>
      <c r="AK47" s="546">
        <f>SUM(AK9,AK17,AK27)</f>
        <v>0</v>
      </c>
      <c r="AL47" s="546">
        <f>SUM(AL9,AL17,AL27)</f>
        <v>0</v>
      </c>
      <c r="AM47" s="446"/>
      <c r="AN47" s="447">
        <f>SUM(Z47:AL47)</f>
        <v>4</v>
      </c>
      <c r="AO47" s="449"/>
      <c r="AP47" s="449"/>
      <c r="AQ47" s="449"/>
      <c r="AR47" s="449"/>
      <c r="AS47" s="450"/>
      <c r="AT47" s="450"/>
      <c r="AU47" s="450"/>
      <c r="AV47" s="450"/>
      <c r="AW47" s="451"/>
      <c r="AX47" s="451"/>
      <c r="AY47" s="193"/>
      <c r="AZ47" s="193"/>
      <c r="BA47" s="193"/>
      <c r="BB47" s="193"/>
      <c r="BC47" s="193"/>
      <c r="BD47" s="193"/>
      <c r="BE47" s="193"/>
      <c r="BF47" s="193"/>
      <c r="BG47" s="193"/>
      <c r="BH47" s="463"/>
      <c r="BI47" s="443">
        <f>SUM(W47,AN47)</f>
        <v>28</v>
      </c>
    </row>
    <row r="48" spans="1:61" ht="27.75" customHeight="1" thickBot="1">
      <c r="A48" s="748"/>
      <c r="B48" s="800" t="s">
        <v>71</v>
      </c>
      <c r="C48" s="801"/>
      <c r="D48" s="802"/>
      <c r="E48" s="131">
        <f t="shared" ref="E48:U48" si="31">SUM(E46,E47)</f>
        <v>36</v>
      </c>
      <c r="F48" s="194">
        <f t="shared" si="31"/>
        <v>36</v>
      </c>
      <c r="G48" s="194">
        <f t="shared" si="31"/>
        <v>36</v>
      </c>
      <c r="H48" s="194">
        <f t="shared" si="31"/>
        <v>36</v>
      </c>
      <c r="I48" s="185">
        <f t="shared" si="31"/>
        <v>36</v>
      </c>
      <c r="J48" s="185">
        <f t="shared" si="31"/>
        <v>36</v>
      </c>
      <c r="K48" s="194">
        <f t="shared" si="31"/>
        <v>36</v>
      </c>
      <c r="L48" s="194">
        <f t="shared" si="31"/>
        <v>36</v>
      </c>
      <c r="M48" s="194">
        <f t="shared" si="31"/>
        <v>36</v>
      </c>
      <c r="N48" s="194">
        <f t="shared" si="31"/>
        <v>36</v>
      </c>
      <c r="O48" s="194">
        <f t="shared" si="31"/>
        <v>36</v>
      </c>
      <c r="P48" s="194">
        <f t="shared" si="31"/>
        <v>36</v>
      </c>
      <c r="Q48" s="603">
        <f t="shared" si="31"/>
        <v>36</v>
      </c>
      <c r="R48" s="603">
        <f>SUM(R46,R47)</f>
        <v>36</v>
      </c>
      <c r="S48" s="603">
        <f t="shared" si="31"/>
        <v>0</v>
      </c>
      <c r="T48" s="457">
        <f t="shared" si="31"/>
        <v>36</v>
      </c>
      <c r="U48" s="457">
        <f t="shared" si="31"/>
        <v>36</v>
      </c>
      <c r="V48" s="97"/>
      <c r="W48" s="458">
        <f>SUM(W46,W47)</f>
        <v>540</v>
      </c>
      <c r="X48" s="114"/>
      <c r="Y48" s="114"/>
      <c r="Z48" s="194">
        <f t="shared" ref="Z48:AL48" si="32">SUM(Z46,Z47)</f>
        <v>36</v>
      </c>
      <c r="AA48" s="194">
        <f t="shared" si="32"/>
        <v>36</v>
      </c>
      <c r="AB48" s="194">
        <f t="shared" si="32"/>
        <v>36</v>
      </c>
      <c r="AC48" s="194">
        <f t="shared" si="32"/>
        <v>36</v>
      </c>
      <c r="AD48" s="194">
        <f t="shared" si="32"/>
        <v>36</v>
      </c>
      <c r="AE48" s="194">
        <f t="shared" si="32"/>
        <v>36</v>
      </c>
      <c r="AF48" s="194">
        <f t="shared" si="32"/>
        <v>36</v>
      </c>
      <c r="AG48" s="457">
        <f t="shared" si="32"/>
        <v>0</v>
      </c>
      <c r="AH48" s="457">
        <f t="shared" si="32"/>
        <v>0</v>
      </c>
      <c r="AI48" s="457">
        <f t="shared" si="32"/>
        <v>0</v>
      </c>
      <c r="AJ48" s="457">
        <f t="shared" si="32"/>
        <v>0</v>
      </c>
      <c r="AK48" s="603">
        <f t="shared" si="32"/>
        <v>36</v>
      </c>
      <c r="AL48" s="603">
        <f t="shared" si="32"/>
        <v>36</v>
      </c>
      <c r="AM48" s="97"/>
      <c r="AN48" s="458">
        <f>SUM(AN46,AN47)</f>
        <v>164</v>
      </c>
      <c r="AO48" s="459"/>
      <c r="AP48" s="459"/>
      <c r="AQ48" s="459"/>
      <c r="AR48" s="459"/>
      <c r="AS48" s="460"/>
      <c r="AT48" s="460"/>
      <c r="AU48" s="460"/>
      <c r="AV48" s="460"/>
      <c r="AW48" s="461"/>
      <c r="AX48" s="461"/>
      <c r="AY48" s="194"/>
      <c r="AZ48" s="194"/>
      <c r="BA48" s="194"/>
      <c r="BB48" s="194"/>
      <c r="BC48" s="194"/>
      <c r="BD48" s="194"/>
      <c r="BE48" s="194"/>
      <c r="BF48" s="194"/>
      <c r="BG48" s="194"/>
      <c r="BH48" s="464"/>
      <c r="BI48" s="179">
        <f>SUM(BI46,BI47)</f>
        <v>704</v>
      </c>
    </row>
    <row r="49" spans="1:1" ht="24.75" customHeight="1">
      <c r="A49" s="507"/>
    </row>
    <row r="50" spans="1:1" ht="17.25" customHeight="1">
      <c r="A50" s="507"/>
    </row>
    <row r="51" spans="1:1" ht="12.75" customHeight="1">
      <c r="A51" s="507"/>
    </row>
    <row r="52" spans="1:1" ht="32.1" customHeight="1">
      <c r="A52" s="507"/>
    </row>
    <row r="53" spans="1:1" ht="12.75" hidden="1" customHeight="1">
      <c r="A53" s="507"/>
    </row>
    <row r="54" spans="1:1" ht="12.75" hidden="1" customHeight="1">
      <c r="A54" s="507"/>
    </row>
    <row r="55" spans="1:1" ht="12.75" hidden="1" customHeight="1">
      <c r="A55" s="507"/>
    </row>
    <row r="56" spans="1:1" ht="12.75" hidden="1" customHeight="1">
      <c r="A56" s="507"/>
    </row>
    <row r="57" spans="1:1" ht="12.75" hidden="1" customHeight="1">
      <c r="A57" s="507"/>
    </row>
    <row r="58" spans="1:1" ht="12.75" hidden="1" customHeight="1">
      <c r="A58" s="507"/>
    </row>
    <row r="59" spans="1:1" ht="23.25" customHeight="1">
      <c r="A59" s="507"/>
    </row>
    <row r="60" spans="1:1" ht="18.75" customHeight="1">
      <c r="A60" s="507"/>
    </row>
    <row r="61" spans="1:1" ht="18.75" customHeight="1">
      <c r="A61" s="507"/>
    </row>
    <row r="62" spans="1:1" ht="18.75" customHeight="1">
      <c r="A62" s="507"/>
    </row>
    <row r="63" spans="1:1" ht="18.75" customHeight="1">
      <c r="A63" s="507"/>
    </row>
    <row r="64" spans="1:1" ht="18.75" customHeight="1">
      <c r="A64" s="507"/>
    </row>
    <row r="65" spans="1:1" ht="18.75" customHeight="1">
      <c r="A65" s="507"/>
    </row>
    <row r="66" spans="1:1" ht="18.75" customHeight="1">
      <c r="A66" s="507"/>
    </row>
    <row r="67" spans="1:1" ht="27" customHeight="1">
      <c r="A67" s="507"/>
    </row>
    <row r="68" spans="1:1" ht="18.75" customHeight="1">
      <c r="A68" s="507"/>
    </row>
    <row r="69" spans="1:1">
      <c r="A69" s="507"/>
    </row>
    <row r="70" spans="1:1" ht="20.25" customHeight="1">
      <c r="A70" s="507"/>
    </row>
    <row r="71" spans="1:1" ht="22.5" customHeight="1">
      <c r="A71" s="507"/>
    </row>
    <row r="72" spans="1:1">
      <c r="A72" s="507"/>
    </row>
    <row r="73" spans="1:1">
      <c r="A73" s="507"/>
    </row>
    <row r="74" spans="1:1">
      <c r="A74" s="507"/>
    </row>
    <row r="75" spans="1:1">
      <c r="A75" s="507"/>
    </row>
    <row r="76" spans="1:1">
      <c r="A76" s="507"/>
    </row>
    <row r="77" spans="1:1">
      <c r="A77" s="507"/>
    </row>
    <row r="78" spans="1:1">
      <c r="A78" s="507"/>
    </row>
    <row r="79" spans="1:1">
      <c r="A79" s="507"/>
    </row>
    <row r="80" spans="1:1" ht="24.95" customHeight="1">
      <c r="A80" s="507"/>
    </row>
    <row r="81" spans="1:1" ht="24.95" customHeight="1">
      <c r="A81" s="507"/>
    </row>
    <row r="82" spans="1:1" ht="24.95" customHeight="1" thickBot="1">
      <c r="A82" s="508"/>
    </row>
  </sheetData>
  <mergeCells count="56">
    <mergeCell ref="B44:D44"/>
    <mergeCell ref="B45:D45"/>
    <mergeCell ref="B28:B29"/>
    <mergeCell ref="C28:C29"/>
    <mergeCell ref="B37:B38"/>
    <mergeCell ref="C37:C38"/>
    <mergeCell ref="BI3:BI7"/>
    <mergeCell ref="E4:BH4"/>
    <mergeCell ref="E6:BH6"/>
    <mergeCell ref="N3:Q3"/>
    <mergeCell ref="Y3:AB3"/>
    <mergeCell ref="F3:H3"/>
    <mergeCell ref="AQ3:AT3"/>
    <mergeCell ref="AV3:AX3"/>
    <mergeCell ref="BD3:BG3"/>
    <mergeCell ref="A3:A7"/>
    <mergeCell ref="B3:B7"/>
    <mergeCell ref="C3:C7"/>
    <mergeCell ref="D3:D7"/>
    <mergeCell ref="AZ3:BC3"/>
    <mergeCell ref="J3:M3"/>
    <mergeCell ref="AD3:AF3"/>
    <mergeCell ref="S3:T3"/>
    <mergeCell ref="AH3:AK3"/>
    <mergeCell ref="AW45:AX45"/>
    <mergeCell ref="B46:D46"/>
    <mergeCell ref="C10:C11"/>
    <mergeCell ref="C14:C15"/>
    <mergeCell ref="B18:B19"/>
    <mergeCell ref="B12:B13"/>
    <mergeCell ref="C12:C13"/>
    <mergeCell ref="B20:B21"/>
    <mergeCell ref="B32:B33"/>
    <mergeCell ref="B26:B27"/>
    <mergeCell ref="C18:C19"/>
    <mergeCell ref="B16:B17"/>
    <mergeCell ref="B14:B15"/>
    <mergeCell ref="B34:B35"/>
    <mergeCell ref="C34:C35"/>
    <mergeCell ref="C20:C21"/>
    <mergeCell ref="A8:A48"/>
    <mergeCell ref="B10:B11"/>
    <mergeCell ref="C26:C27"/>
    <mergeCell ref="C16:C17"/>
    <mergeCell ref="B39:B40"/>
    <mergeCell ref="B8:B9"/>
    <mergeCell ref="C8:C9"/>
    <mergeCell ref="B22:B23"/>
    <mergeCell ref="C22:C23"/>
    <mergeCell ref="B24:B25"/>
    <mergeCell ref="C24:C25"/>
    <mergeCell ref="C32:C33"/>
    <mergeCell ref="B47:D47"/>
    <mergeCell ref="B48:D48"/>
    <mergeCell ref="C39:C40"/>
    <mergeCell ref="B43:D43"/>
  </mergeCells>
  <phoneticPr fontId="3" type="noConversion"/>
  <pageMargins left="0.39370078740157483" right="0.39370078740157483" top="0.39370078740157483" bottom="0.39370078740157483" header="0" footer="0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C4:N36"/>
  <sheetViews>
    <sheetView topLeftCell="A19" workbookViewId="0">
      <selection activeCell="L9" sqref="L9"/>
    </sheetView>
  </sheetViews>
  <sheetFormatPr defaultRowHeight="12.75"/>
  <sheetData>
    <row r="4" spans="8:13">
      <c r="L4" t="s">
        <v>216</v>
      </c>
    </row>
    <row r="5" spans="8:13">
      <c r="L5" t="s">
        <v>217</v>
      </c>
    </row>
    <row r="6" spans="8:13">
      <c r="L6" t="s">
        <v>218</v>
      </c>
    </row>
    <row r="7" spans="8:13">
      <c r="L7" t="s">
        <v>219</v>
      </c>
      <c r="M7" t="s">
        <v>220</v>
      </c>
    </row>
    <row r="8" spans="8:13">
      <c r="L8" t="s">
        <v>248</v>
      </c>
    </row>
    <row r="11" spans="8:13" ht="14.25">
      <c r="H11" s="256" t="s">
        <v>134</v>
      </c>
    </row>
    <row r="12" spans="8:13" ht="15">
      <c r="H12" s="257" t="s">
        <v>123</v>
      </c>
    </row>
    <row r="15" spans="8:13" ht="15.75">
      <c r="H15" s="255" t="s">
        <v>122</v>
      </c>
    </row>
    <row r="16" spans="8:13" ht="15.75">
      <c r="H16" s="255"/>
    </row>
    <row r="19" spans="3:14" ht="15">
      <c r="H19" s="257"/>
    </row>
    <row r="20" spans="3:14">
      <c r="H20" s="258"/>
    </row>
    <row r="21" spans="3:14" ht="14.25">
      <c r="F21" s="258"/>
      <c r="H21" s="256" t="s">
        <v>124</v>
      </c>
    </row>
    <row r="22" spans="3:14">
      <c r="F22" s="258"/>
      <c r="H22" s="258"/>
    </row>
    <row r="23" spans="3:14" ht="15.75">
      <c r="C23" s="469" t="s">
        <v>203</v>
      </c>
      <c r="D23" s="469"/>
      <c r="E23" s="469"/>
      <c r="F23" s="469"/>
      <c r="G23" s="469"/>
      <c r="H23" s="469"/>
      <c r="I23" s="469"/>
      <c r="J23" s="469"/>
      <c r="K23" s="469"/>
      <c r="L23" s="469"/>
    </row>
    <row r="24" spans="3:14" ht="15.75">
      <c r="E24" s="470" t="s">
        <v>202</v>
      </c>
      <c r="F24" s="470"/>
      <c r="G24" s="470"/>
    </row>
    <row r="25" spans="3:14" ht="14.25">
      <c r="G25" s="256" t="s">
        <v>135</v>
      </c>
      <c r="H25" s="256"/>
      <c r="I25" s="256"/>
      <c r="J25" s="256"/>
      <c r="K25" s="256"/>
    </row>
    <row r="26" spans="3:14">
      <c r="G26" s="258"/>
    </row>
    <row r="27" spans="3:14">
      <c r="G27" s="258"/>
    </row>
    <row r="28" spans="3:14">
      <c r="G28" s="258"/>
    </row>
    <row r="29" spans="3:14">
      <c r="I29" s="259" t="s">
        <v>125</v>
      </c>
      <c r="L29" s="506" t="s">
        <v>174</v>
      </c>
      <c r="M29" s="506"/>
      <c r="N29" s="506"/>
    </row>
    <row r="30" spans="3:14">
      <c r="I30" t="s">
        <v>126</v>
      </c>
      <c r="L30" s="260" t="s">
        <v>127</v>
      </c>
      <c r="M30" s="260"/>
      <c r="N30" s="260"/>
    </row>
    <row r="31" spans="3:14">
      <c r="I31" t="s">
        <v>128</v>
      </c>
      <c r="L31" t="s">
        <v>129</v>
      </c>
    </row>
    <row r="32" spans="3:14">
      <c r="I32" t="s">
        <v>130</v>
      </c>
      <c r="L32" s="260" t="s">
        <v>131</v>
      </c>
      <c r="M32" s="260"/>
      <c r="N32" s="260"/>
    </row>
    <row r="33" spans="9:14">
      <c r="I33" t="s">
        <v>215</v>
      </c>
      <c r="L33">
        <v>2019</v>
      </c>
    </row>
    <row r="35" spans="9:14">
      <c r="I35" t="s">
        <v>132</v>
      </c>
    </row>
    <row r="36" spans="9:14">
      <c r="I36" t="s">
        <v>133</v>
      </c>
      <c r="L36" s="261" t="s">
        <v>173</v>
      </c>
      <c r="M36" s="261"/>
      <c r="N36" s="261"/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 курс</vt:lpstr>
      <vt:lpstr>2 курс</vt:lpstr>
      <vt:lpstr>3 курс</vt:lpstr>
      <vt:lpstr>4 курс</vt:lpstr>
      <vt:lpstr>Лист1</vt:lpstr>
      <vt:lpstr>'2 курс'!Заголовки_для_печати</vt:lpstr>
      <vt:lpstr>'3 курс'!Заголовки_для_печати</vt:lpstr>
    </vt:vector>
  </TitlesOfParts>
  <Company>bsk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priem05</dc:creator>
  <cp:lastModifiedBy>Asus</cp:lastModifiedBy>
  <cp:lastPrinted>2018-10-15T10:09:02Z</cp:lastPrinted>
  <dcterms:created xsi:type="dcterms:W3CDTF">2015-06-16T06:40:38Z</dcterms:created>
  <dcterms:modified xsi:type="dcterms:W3CDTF">2021-01-16T06:38:29Z</dcterms:modified>
</cp:coreProperties>
</file>